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 Guy\OneDrive\Documents\!Publishing a Book\On-line Resources\"/>
    </mc:Choice>
  </mc:AlternateContent>
  <xr:revisionPtr revIDLastSave="0" documentId="13_ncr:1_{13EC4CF4-E582-4269-8727-DD3BA10A19BD}" xr6:coauthVersionLast="47" xr6:coauthVersionMax="47" xr10:uidLastSave="{00000000-0000-0000-0000-000000000000}"/>
  <bookViews>
    <workbookView xWindow="-108" yWindow="-108" windowWidth="23256" windowHeight="12576" tabRatio="598" xr2:uid="{00000000-000D-0000-FFFF-FFFF00000000}"/>
  </bookViews>
  <sheets>
    <sheet name="AMORT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9" i="1" s="1"/>
  <c r="C11" i="1" s="1"/>
  <c r="B17" i="1" l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D16" i="1" l="1"/>
  <c r="H10" i="1" s="1"/>
  <c r="C16" i="1"/>
  <c r="E16" i="1" l="1"/>
  <c r="D22" i="1"/>
  <c r="D51" i="1"/>
  <c r="D63" i="1"/>
  <c r="D74" i="1"/>
  <c r="D97" i="1"/>
  <c r="D108" i="1"/>
  <c r="D23" i="1"/>
  <c r="D44" i="1"/>
  <c r="D68" i="1"/>
  <c r="D79" i="1"/>
  <c r="D90" i="1"/>
  <c r="D101" i="1"/>
  <c r="D124" i="1"/>
  <c r="D135" i="1"/>
  <c r="D146" i="1"/>
  <c r="D75" i="1"/>
  <c r="D120" i="1"/>
  <c r="D131" i="1"/>
  <c r="D24" i="1"/>
  <c r="D31" i="1"/>
  <c r="D34" i="1"/>
  <c r="D37" i="1"/>
  <c r="D40" i="1"/>
  <c r="D49" i="1"/>
  <c r="D61" i="1"/>
  <c r="D84" i="1"/>
  <c r="D95" i="1"/>
  <c r="D106" i="1"/>
  <c r="D117" i="1"/>
  <c r="D140" i="1"/>
  <c r="D151" i="1"/>
  <c r="D52" i="1"/>
  <c r="D109" i="1"/>
  <c r="D50" i="1"/>
  <c r="D25" i="1"/>
  <c r="D54" i="1"/>
  <c r="D66" i="1"/>
  <c r="D77" i="1"/>
  <c r="D88" i="1"/>
  <c r="D111" i="1"/>
  <c r="D122" i="1"/>
  <c r="D133" i="1"/>
  <c r="D144" i="1"/>
  <c r="D27" i="1"/>
  <c r="D64" i="1"/>
  <c r="D154" i="1"/>
  <c r="D26" i="1"/>
  <c r="D47" i="1"/>
  <c r="D59" i="1"/>
  <c r="D82" i="1"/>
  <c r="D93" i="1"/>
  <c r="D104" i="1"/>
  <c r="D115" i="1"/>
  <c r="D138" i="1"/>
  <c r="D149" i="1"/>
  <c r="D98" i="1"/>
  <c r="D32" i="1"/>
  <c r="D35" i="1"/>
  <c r="D38" i="1"/>
  <c r="D41" i="1"/>
  <c r="D45" i="1"/>
  <c r="D69" i="1"/>
  <c r="D80" i="1"/>
  <c r="D91" i="1"/>
  <c r="D102" i="1"/>
  <c r="D125" i="1"/>
  <c r="D136" i="1"/>
  <c r="D147" i="1"/>
  <c r="D73" i="1"/>
  <c r="D96" i="1"/>
  <c r="D118" i="1"/>
  <c r="D17" i="1"/>
  <c r="D62" i="1"/>
  <c r="D107" i="1"/>
  <c r="D129" i="1"/>
  <c r="D152" i="1"/>
  <c r="D18" i="1"/>
  <c r="D30" i="1"/>
  <c r="D55" i="1"/>
  <c r="D67" i="1"/>
  <c r="D78" i="1"/>
  <c r="D89" i="1"/>
  <c r="D112" i="1"/>
  <c r="D123" i="1"/>
  <c r="D134" i="1"/>
  <c r="D145" i="1"/>
  <c r="D19" i="1"/>
  <c r="D48" i="1"/>
  <c r="D60" i="1"/>
  <c r="D83" i="1"/>
  <c r="D94" i="1"/>
  <c r="D116" i="1"/>
  <c r="D139" i="1"/>
  <c r="D20" i="1"/>
  <c r="D21" i="1"/>
  <c r="D143" i="1"/>
  <c r="D81" i="1"/>
  <c r="D126" i="1"/>
  <c r="D70" i="1"/>
  <c r="D76" i="1"/>
  <c r="D132" i="1"/>
  <c r="D36" i="1"/>
  <c r="D150" i="1"/>
  <c r="D65" i="1"/>
  <c r="D39" i="1"/>
  <c r="D110" i="1"/>
  <c r="D33" i="1"/>
  <c r="D92" i="1"/>
  <c r="D148" i="1"/>
  <c r="D105" i="1"/>
  <c r="D153" i="1"/>
  <c r="D46" i="1"/>
  <c r="D137" i="1"/>
  <c r="D130" i="1"/>
  <c r="D119" i="1"/>
  <c r="D103" i="1"/>
  <c r="D53" i="1"/>
  <c r="D87" i="1"/>
  <c r="D121" i="1"/>
  <c r="D42" i="1" l="1"/>
  <c r="D56" i="1"/>
  <c r="D99" i="1"/>
  <c r="D113" i="1"/>
  <c r="D85" i="1"/>
  <c r="D141" i="1"/>
  <c r="D28" i="1"/>
  <c r="H11" i="1" s="1"/>
  <c r="F16" i="1"/>
  <c r="D127" i="1"/>
  <c r="D155" i="1"/>
  <c r="D71" i="1"/>
  <c r="C17" i="1" l="1"/>
  <c r="E17" i="1" l="1"/>
  <c r="F17" i="1" l="1"/>
  <c r="C18" i="1" l="1"/>
  <c r="E18" i="1" l="1"/>
  <c r="F18" i="1" l="1"/>
  <c r="C19" i="1" l="1"/>
  <c r="E19" i="1" l="1"/>
  <c r="F19" i="1" l="1"/>
  <c r="C20" i="1" l="1"/>
  <c r="E20" i="1" l="1"/>
  <c r="F20" i="1" s="1"/>
  <c r="C21" i="1" s="1"/>
  <c r="E21" i="1" l="1"/>
  <c r="F21" i="1" s="1"/>
  <c r="C22" i="1" s="1"/>
  <c r="E22" i="1" l="1"/>
  <c r="F22" i="1" s="1"/>
  <c r="C23" i="1" s="1"/>
  <c r="E23" i="1" l="1"/>
  <c r="F23" i="1" s="1"/>
  <c r="C24" i="1" s="1"/>
  <c r="E24" i="1" l="1"/>
  <c r="F24" i="1" s="1"/>
  <c r="C25" i="1" s="1"/>
  <c r="E25" i="1" l="1"/>
  <c r="F25" i="1" s="1"/>
  <c r="C26" i="1" s="1"/>
  <c r="E26" i="1" l="1"/>
  <c r="F26" i="1" s="1"/>
  <c r="C27" i="1" s="1"/>
  <c r="E27" i="1" l="1"/>
  <c r="F27" i="1" l="1"/>
  <c r="E28" i="1"/>
  <c r="H12" i="1" s="1"/>
  <c r="F28" i="1" l="1"/>
  <c r="C30" i="1"/>
  <c r="E30" i="1" l="1"/>
  <c r="F30" i="1" l="1"/>
  <c r="C31" i="1" l="1"/>
  <c r="E31" i="1" l="1"/>
  <c r="F31" i="1" l="1"/>
  <c r="C32" i="1" l="1"/>
  <c r="E32" i="1" l="1"/>
  <c r="F32" i="1" l="1"/>
  <c r="C33" i="1" l="1"/>
  <c r="E33" i="1" l="1"/>
  <c r="F33" i="1" l="1"/>
  <c r="C34" i="1" l="1"/>
  <c r="E34" i="1" l="1"/>
  <c r="F34" i="1" l="1"/>
  <c r="C35" i="1" l="1"/>
  <c r="E35" i="1" l="1"/>
  <c r="F35" i="1" s="1"/>
  <c r="C36" i="1" s="1"/>
  <c r="E36" i="1" l="1"/>
  <c r="F36" i="1" s="1"/>
  <c r="C37" i="1" s="1"/>
  <c r="E37" i="1" l="1"/>
  <c r="F37" i="1" s="1"/>
  <c r="C38" i="1" s="1"/>
  <c r="E38" i="1" l="1"/>
  <c r="F38" i="1" s="1"/>
  <c r="C39" i="1" s="1"/>
  <c r="E39" i="1" l="1"/>
  <c r="F39" i="1" s="1"/>
  <c r="C40" i="1" s="1"/>
  <c r="E40" i="1" l="1"/>
  <c r="F40" i="1" s="1"/>
  <c r="C41" i="1" s="1"/>
  <c r="E41" i="1" l="1"/>
  <c r="F41" i="1" l="1"/>
  <c r="E42" i="1"/>
  <c r="F42" i="1" l="1"/>
  <c r="C44" i="1"/>
  <c r="E44" i="1" l="1"/>
  <c r="F44" i="1" l="1"/>
  <c r="C45" i="1" l="1"/>
  <c r="E45" i="1" l="1"/>
  <c r="F45" i="1" l="1"/>
  <c r="C46" i="1" l="1"/>
  <c r="E46" i="1" l="1"/>
  <c r="F46" i="1" l="1"/>
  <c r="C47" i="1" l="1"/>
  <c r="E47" i="1" l="1"/>
  <c r="F47" i="1" l="1"/>
  <c r="C48" i="1" l="1"/>
  <c r="E48" i="1" l="1"/>
  <c r="F48" i="1" l="1"/>
  <c r="C49" i="1" l="1"/>
  <c r="E49" i="1" l="1"/>
  <c r="F49" i="1" s="1"/>
  <c r="C50" i="1" s="1"/>
  <c r="E50" i="1" l="1"/>
  <c r="F50" i="1" s="1"/>
  <c r="C51" i="1" s="1"/>
  <c r="E51" i="1" l="1"/>
  <c r="F51" i="1" s="1"/>
  <c r="C52" i="1" s="1"/>
  <c r="E52" i="1" l="1"/>
  <c r="F52" i="1" s="1"/>
  <c r="C53" i="1" s="1"/>
  <c r="E53" i="1" l="1"/>
  <c r="F53" i="1" s="1"/>
  <c r="C54" i="1" s="1"/>
  <c r="E54" i="1" l="1"/>
  <c r="F54" i="1" s="1"/>
  <c r="C55" i="1" s="1"/>
  <c r="E55" i="1" l="1"/>
  <c r="F55" i="1" l="1"/>
  <c r="E56" i="1"/>
  <c r="F56" i="1" l="1"/>
  <c r="C59" i="1"/>
  <c r="E59" i="1" l="1"/>
  <c r="F59" i="1" l="1"/>
  <c r="C60" i="1" l="1"/>
  <c r="E60" i="1" l="1"/>
  <c r="F60" i="1" l="1"/>
  <c r="C61" i="1" l="1"/>
  <c r="E61" i="1" l="1"/>
  <c r="F61" i="1" l="1"/>
  <c r="C62" i="1" l="1"/>
  <c r="E62" i="1" l="1"/>
  <c r="F62" i="1" l="1"/>
  <c r="C63" i="1" l="1"/>
  <c r="E63" i="1" l="1"/>
  <c r="F63" i="1" l="1"/>
  <c r="C64" i="1" l="1"/>
  <c r="E64" i="1" l="1"/>
  <c r="F64" i="1" s="1"/>
  <c r="C65" i="1" s="1"/>
  <c r="E65" i="1" l="1"/>
  <c r="F65" i="1" s="1"/>
  <c r="C66" i="1" s="1"/>
  <c r="E66" i="1" l="1"/>
  <c r="F66" i="1" s="1"/>
  <c r="C67" i="1" s="1"/>
  <c r="E67" i="1" l="1"/>
  <c r="F67" i="1" s="1"/>
  <c r="C68" i="1" s="1"/>
  <c r="E68" i="1" l="1"/>
  <c r="F68" i="1" s="1"/>
  <c r="C69" i="1" s="1"/>
  <c r="E69" i="1" l="1"/>
  <c r="F69" i="1" s="1"/>
  <c r="C70" i="1" s="1"/>
  <c r="E70" i="1" l="1"/>
  <c r="F70" i="1" l="1"/>
  <c r="E71" i="1"/>
  <c r="F71" i="1" l="1"/>
  <c r="C73" i="1"/>
  <c r="E73" i="1" l="1"/>
  <c r="F73" i="1" l="1"/>
  <c r="C74" i="1" l="1"/>
  <c r="E74" i="1" l="1"/>
  <c r="F74" i="1" l="1"/>
  <c r="C75" i="1" l="1"/>
  <c r="E75" i="1" l="1"/>
  <c r="F75" i="1" l="1"/>
  <c r="C76" i="1" l="1"/>
  <c r="E76" i="1" l="1"/>
  <c r="F76" i="1" l="1"/>
  <c r="C77" i="1" l="1"/>
  <c r="E77" i="1" l="1"/>
  <c r="F77" i="1" l="1"/>
  <c r="C78" i="1" l="1"/>
  <c r="E78" i="1" l="1"/>
  <c r="F78" i="1" s="1"/>
  <c r="C79" i="1" s="1"/>
  <c r="E79" i="1" l="1"/>
  <c r="F79" i="1" s="1"/>
  <c r="C80" i="1" s="1"/>
  <c r="E80" i="1" l="1"/>
  <c r="F80" i="1" s="1"/>
  <c r="C81" i="1" s="1"/>
  <c r="E81" i="1" l="1"/>
  <c r="F81" i="1" s="1"/>
  <c r="C82" i="1" s="1"/>
  <c r="E82" i="1" l="1"/>
  <c r="F82" i="1" s="1"/>
  <c r="C83" i="1" s="1"/>
  <c r="E83" i="1" l="1"/>
  <c r="F83" i="1" s="1"/>
  <c r="C84" i="1" s="1"/>
  <c r="E84" i="1" l="1"/>
  <c r="F84" i="1" l="1"/>
  <c r="E85" i="1"/>
  <c r="F85" i="1" l="1"/>
  <c r="C87" i="1"/>
  <c r="E87" i="1" l="1"/>
  <c r="F87" i="1" l="1"/>
  <c r="C88" i="1" l="1"/>
  <c r="E88" i="1" l="1"/>
  <c r="F88" i="1" l="1"/>
  <c r="C89" i="1" l="1"/>
  <c r="E89" i="1" l="1"/>
  <c r="F89" i="1" l="1"/>
  <c r="C90" i="1" l="1"/>
  <c r="E90" i="1" l="1"/>
  <c r="F90" i="1" l="1"/>
  <c r="C91" i="1" l="1"/>
  <c r="E91" i="1" l="1"/>
  <c r="F91" i="1" l="1"/>
  <c r="C92" i="1" l="1"/>
  <c r="E92" i="1" l="1"/>
  <c r="F92" i="1" s="1"/>
  <c r="C93" i="1" s="1"/>
  <c r="E93" i="1" l="1"/>
  <c r="F93" i="1" s="1"/>
  <c r="C94" i="1" s="1"/>
  <c r="E94" i="1" l="1"/>
  <c r="F94" i="1" s="1"/>
  <c r="C95" i="1" s="1"/>
  <c r="E95" i="1" l="1"/>
  <c r="F95" i="1" s="1"/>
  <c r="C96" i="1" s="1"/>
  <c r="E96" i="1" l="1"/>
  <c r="F96" i="1" s="1"/>
  <c r="C97" i="1" s="1"/>
  <c r="E97" i="1" l="1"/>
  <c r="F97" i="1" s="1"/>
  <c r="C98" i="1" s="1"/>
  <c r="E98" i="1" l="1"/>
  <c r="F98" i="1" l="1"/>
  <c r="E99" i="1"/>
  <c r="F99" i="1" l="1"/>
  <c r="C101" i="1"/>
  <c r="E101" i="1" l="1"/>
  <c r="F101" i="1" l="1"/>
  <c r="C102" i="1" l="1"/>
  <c r="E102" i="1" l="1"/>
  <c r="F102" i="1" l="1"/>
  <c r="C103" i="1" l="1"/>
  <c r="E103" i="1" l="1"/>
  <c r="F103" i="1" l="1"/>
  <c r="C104" i="1" l="1"/>
  <c r="E104" i="1" l="1"/>
  <c r="F104" i="1" l="1"/>
  <c r="C105" i="1" l="1"/>
  <c r="E105" i="1" l="1"/>
  <c r="F105" i="1" l="1"/>
  <c r="C106" i="1" l="1"/>
  <c r="E106" i="1" l="1"/>
  <c r="F106" i="1" s="1"/>
  <c r="C107" i="1" s="1"/>
  <c r="E107" i="1" l="1"/>
  <c r="F107" i="1" s="1"/>
  <c r="C108" i="1" s="1"/>
  <c r="E108" i="1" l="1"/>
  <c r="F108" i="1" s="1"/>
  <c r="C109" i="1" s="1"/>
  <c r="E109" i="1" l="1"/>
  <c r="F109" i="1" s="1"/>
  <c r="C110" i="1" s="1"/>
  <c r="E110" i="1" l="1"/>
  <c r="F110" i="1" s="1"/>
  <c r="C111" i="1" s="1"/>
  <c r="E111" i="1" l="1"/>
  <c r="F111" i="1" s="1"/>
  <c r="C112" i="1" s="1"/>
  <c r="E112" i="1" l="1"/>
  <c r="F112" i="1" l="1"/>
  <c r="E113" i="1"/>
  <c r="F113" i="1" l="1"/>
  <c r="C115" i="1"/>
  <c r="E115" i="1" l="1"/>
  <c r="F115" i="1" l="1"/>
  <c r="C116" i="1" l="1"/>
  <c r="E116" i="1" l="1"/>
  <c r="F116" i="1" l="1"/>
  <c r="C117" i="1" l="1"/>
  <c r="E117" i="1" l="1"/>
  <c r="F117" i="1" l="1"/>
  <c r="C118" i="1" l="1"/>
  <c r="E118" i="1" l="1"/>
  <c r="F118" i="1" l="1"/>
  <c r="C119" i="1" l="1"/>
  <c r="E119" i="1" l="1"/>
  <c r="F119" i="1" l="1"/>
  <c r="C120" i="1" l="1"/>
  <c r="E120" i="1" l="1"/>
  <c r="F120" i="1" s="1"/>
  <c r="C121" i="1" s="1"/>
  <c r="E121" i="1" l="1"/>
  <c r="F121" i="1" s="1"/>
  <c r="C122" i="1" s="1"/>
  <c r="E122" i="1" l="1"/>
  <c r="F122" i="1" s="1"/>
  <c r="C123" i="1" s="1"/>
  <c r="E123" i="1" l="1"/>
  <c r="F123" i="1" s="1"/>
  <c r="C124" i="1" s="1"/>
  <c r="E124" i="1" l="1"/>
  <c r="F124" i="1" s="1"/>
  <c r="C125" i="1" s="1"/>
  <c r="E125" i="1" l="1"/>
  <c r="F125" i="1" s="1"/>
  <c r="C126" i="1" s="1"/>
  <c r="E126" i="1" l="1"/>
  <c r="F126" i="1" l="1"/>
  <c r="E127" i="1"/>
  <c r="F127" i="1" l="1"/>
  <c r="C129" i="1"/>
  <c r="E129" i="1" l="1"/>
  <c r="F129" i="1" l="1"/>
  <c r="C130" i="1" l="1"/>
  <c r="E130" i="1" l="1"/>
  <c r="F130" i="1" l="1"/>
  <c r="C131" i="1" l="1"/>
  <c r="E131" i="1" l="1"/>
  <c r="F131" i="1" l="1"/>
  <c r="C132" i="1" l="1"/>
  <c r="E132" i="1" l="1"/>
  <c r="F132" i="1" l="1"/>
  <c r="C133" i="1" l="1"/>
  <c r="E133" i="1" l="1"/>
  <c r="F133" i="1" l="1"/>
  <c r="C134" i="1" l="1"/>
  <c r="E134" i="1" l="1"/>
  <c r="F134" i="1" s="1"/>
  <c r="C135" i="1" s="1"/>
  <c r="E135" i="1" l="1"/>
  <c r="F135" i="1" s="1"/>
  <c r="C136" i="1" s="1"/>
  <c r="E136" i="1" l="1"/>
  <c r="F136" i="1" s="1"/>
  <c r="C137" i="1" s="1"/>
  <c r="E137" i="1" l="1"/>
  <c r="F137" i="1" s="1"/>
  <c r="C138" i="1" s="1"/>
  <c r="E138" i="1" l="1"/>
  <c r="F138" i="1" s="1"/>
  <c r="C139" i="1" s="1"/>
  <c r="E139" i="1" l="1"/>
  <c r="F139" i="1" s="1"/>
  <c r="C140" i="1" s="1"/>
  <c r="E140" i="1" l="1"/>
  <c r="F140" i="1" l="1"/>
  <c r="E141" i="1"/>
  <c r="F141" i="1" l="1"/>
  <c r="C143" i="1"/>
  <c r="E143" i="1" l="1"/>
  <c r="F143" i="1" l="1"/>
  <c r="C144" i="1" l="1"/>
  <c r="E144" i="1" l="1"/>
  <c r="F144" i="1" l="1"/>
  <c r="C145" i="1" l="1"/>
  <c r="E145" i="1" l="1"/>
  <c r="F145" i="1" l="1"/>
  <c r="C146" i="1" l="1"/>
  <c r="E146" i="1" l="1"/>
  <c r="F146" i="1" l="1"/>
  <c r="C147" i="1" l="1"/>
  <c r="E147" i="1" l="1"/>
  <c r="F147" i="1" l="1"/>
  <c r="C148" i="1" l="1"/>
  <c r="E148" i="1" l="1"/>
  <c r="F148" i="1" s="1"/>
  <c r="C149" i="1" s="1"/>
  <c r="E149" i="1" l="1"/>
  <c r="F149" i="1" s="1"/>
  <c r="C150" i="1" s="1"/>
  <c r="E150" i="1" l="1"/>
  <c r="F150" i="1" s="1"/>
  <c r="C151" i="1" s="1"/>
  <c r="E151" i="1" l="1"/>
  <c r="F151" i="1" s="1"/>
  <c r="C152" i="1" s="1"/>
  <c r="E152" i="1" l="1"/>
  <c r="F152" i="1" s="1"/>
  <c r="C153" i="1" s="1"/>
  <c r="E153" i="1" l="1"/>
  <c r="F153" i="1" s="1"/>
  <c r="C154" i="1" s="1"/>
  <c r="E154" i="1" l="1"/>
  <c r="F154" i="1" s="1"/>
  <c r="F155" i="1" s="1"/>
  <c r="E155" i="1"/>
</calcChain>
</file>

<file path=xl/sharedStrings.xml><?xml version="1.0" encoding="utf-8"?>
<sst xmlns="http://schemas.openxmlformats.org/spreadsheetml/2006/main" count="36" uniqueCount="32">
  <si>
    <t>Loan</t>
  </si>
  <si>
    <t>Interest</t>
  </si>
  <si>
    <t>Term</t>
  </si>
  <si>
    <t>Amount</t>
  </si>
  <si>
    <t>Rate</t>
  </si>
  <si>
    <t>(yrs)</t>
  </si>
  <si>
    <t>Beginning</t>
  </si>
  <si>
    <t>Monthly</t>
  </si>
  <si>
    <t>Balance</t>
  </si>
  <si>
    <t>Payment</t>
  </si>
  <si>
    <t>Principle</t>
  </si>
  <si>
    <t xml:space="preserve">Loan Amount </t>
  </si>
  <si>
    <t xml:space="preserve">                      3rd Yr Totals</t>
  </si>
  <si>
    <t xml:space="preserve">                        4th Yr Totals</t>
  </si>
  <si>
    <t xml:space="preserve">                1st Yr Totals</t>
  </si>
  <si>
    <t xml:space="preserve">                    2nd Yr Totals</t>
  </si>
  <si>
    <t xml:space="preserve">                       5th Yr Totals</t>
  </si>
  <si>
    <t xml:space="preserve">                        6th Yr Totals</t>
  </si>
  <si>
    <t xml:space="preserve">                        7th Yr Totals</t>
  </si>
  <si>
    <t xml:space="preserve">                        8th Yr Totals</t>
  </si>
  <si>
    <t xml:space="preserve">                     9th Yr Totals</t>
  </si>
  <si>
    <t xml:space="preserve">                    10th Yr Totals</t>
  </si>
  <si>
    <t xml:space="preserve">Purchase Price </t>
  </si>
  <si>
    <t xml:space="preserve">% Equity/Down Payment </t>
  </si>
  <si>
    <t xml:space="preserve">$ Equity/Down Payment </t>
  </si>
  <si>
    <t xml:space="preserve">Monthly Debt Service </t>
  </si>
  <si>
    <t xml:space="preserve">Annual Debit Service </t>
  </si>
  <si>
    <t xml:space="preserve">Total Interest (Year 1) </t>
  </si>
  <si>
    <t>Enter</t>
  </si>
  <si>
    <t xml:space="preserve">                   Amortization Schedule</t>
  </si>
  <si>
    <t xml:space="preserve">   10 Year</t>
  </si>
  <si>
    <t xml:space="preserve">                       Financing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</si>
</sst>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#,##0.0_);[Red]\(#,##0.0\)"/>
    <numFmt numFmtId="166" formatCode="_(&quot;$&quot;* #,##0_);_(&quot;$&quot;* \(#,##0\);_(&quot;$&quot;* &quot;-&quot;??_);_(@_)"/>
  </numFmts>
  <fonts count="16" x14ac:knownFonts="1">
    <font>
      <sz val="10"/>
      <name val="MS Sans Serif"/>
    </font>
    <font>
      <sz val="10"/>
      <name val="MS Sans Serif"/>
    </font>
    <font>
      <u/>
      <sz val="10"/>
      <name val="MS Sans Serif"/>
      <family val="2"/>
    </font>
    <font>
      <sz val="10"/>
      <name val="MS Sans Serif"/>
      <family val="2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MS Sans Serif"/>
    </font>
    <font>
      <sz val="11"/>
      <name val="MS Sans Serif"/>
    </font>
    <font>
      <u/>
      <sz val="11"/>
      <name val="MS Sans Serif"/>
    </font>
    <font>
      <sz val="12"/>
      <name val="MS Gothic"/>
      <family val="3"/>
    </font>
    <font>
      <sz val="10"/>
      <name val="MS Gothic"/>
      <family val="3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0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38" fontId="0" fillId="0" borderId="0" xfId="1" applyNumberFormat="1" applyFont="1"/>
    <xf numFmtId="40" fontId="0" fillId="0" borderId="0" xfId="1" applyFont="1"/>
    <xf numFmtId="40" fontId="0" fillId="0" borderId="0" xfId="0" applyNumberFormat="1"/>
    <xf numFmtId="38" fontId="0" fillId="0" borderId="0" xfId="0" applyNumberFormat="1"/>
    <xf numFmtId="8" fontId="0" fillId="0" borderId="0" xfId="2" applyFont="1"/>
    <xf numFmtId="6" fontId="0" fillId="0" borderId="0" xfId="2" applyNumberFormat="1" applyFont="1" applyFill="1" applyBorder="1" applyAlignment="1">
      <alignment horizontal="center"/>
    </xf>
    <xf numFmtId="15" fontId="0" fillId="0" borderId="0" xfId="0" applyNumberFormat="1"/>
    <xf numFmtId="0" fontId="2" fillId="0" borderId="0" xfId="0" applyFont="1" applyAlignment="1">
      <alignment horizontal="center"/>
    </xf>
    <xf numFmtId="38" fontId="2" fillId="0" borderId="0" xfId="1" applyNumberFormat="1" applyFont="1"/>
    <xf numFmtId="164" fontId="0" fillId="0" borderId="0" xfId="3" applyNumberFormat="1" applyFont="1"/>
    <xf numFmtId="9" fontId="2" fillId="0" borderId="0" xfId="3" applyFont="1" applyAlignment="1">
      <alignment horizontal="center"/>
    </xf>
    <xf numFmtId="38" fontId="3" fillId="0" borderId="0" xfId="1" applyNumberFormat="1" applyFont="1"/>
    <xf numFmtId="38" fontId="0" fillId="0" borderId="0" xfId="1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6" fontId="0" fillId="0" borderId="0" xfId="2" applyNumberFormat="1" applyFont="1"/>
    <xf numFmtId="6" fontId="0" fillId="0" borderId="0" xfId="0" applyNumberFormat="1"/>
    <xf numFmtId="8" fontId="0" fillId="0" borderId="0" xfId="0" applyNumberFormat="1"/>
    <xf numFmtId="6" fontId="2" fillId="0" borderId="0" xfId="0" applyNumberFormat="1" applyFont="1"/>
    <xf numFmtId="38" fontId="0" fillId="0" borderId="0" xfId="1" applyNumberFormat="1" applyFont="1" applyAlignment="1">
      <alignment horizontal="center"/>
    </xf>
    <xf numFmtId="6" fontId="0" fillId="0" borderId="0" xfId="2" applyNumberFormat="1" applyFont="1" applyAlignment="1">
      <alignment horizontal="right"/>
    </xf>
    <xf numFmtId="0" fontId="0" fillId="2" borderId="0" xfId="0" applyFill="1"/>
    <xf numFmtId="6" fontId="0" fillId="2" borderId="0" xfId="0" applyNumberFormat="1" applyFill="1"/>
    <xf numFmtId="8" fontId="0" fillId="2" borderId="0" xfId="0" applyNumberFormat="1" applyFill="1"/>
    <xf numFmtId="0" fontId="4" fillId="0" borderId="0" xfId="0" applyFont="1" applyAlignment="1">
      <alignment horizontal="right"/>
    </xf>
    <xf numFmtId="6" fontId="4" fillId="0" borderId="0" xfId="0" applyNumberFormat="1" applyFont="1" applyAlignment="1">
      <alignment horizontal="right"/>
    </xf>
    <xf numFmtId="6" fontId="4" fillId="0" borderId="0" xfId="2" applyNumberFormat="1" applyFont="1" applyAlignment="1">
      <alignment horizontal="right"/>
    </xf>
    <xf numFmtId="0" fontId="4" fillId="0" borderId="0" xfId="0" applyFont="1"/>
    <xf numFmtId="6" fontId="4" fillId="0" borderId="0" xfId="2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6" fontId="4" fillId="0" borderId="0" xfId="0" applyNumberFormat="1" applyFont="1"/>
    <xf numFmtId="9" fontId="4" fillId="0" borderId="0" xfId="3" applyFont="1" applyAlignment="1">
      <alignment horizontal="right"/>
    </xf>
    <xf numFmtId="6" fontId="5" fillId="0" borderId="0" xfId="2" applyNumberFormat="1" applyFont="1" applyAlignment="1">
      <alignment horizontal="right"/>
    </xf>
    <xf numFmtId="0" fontId="6" fillId="0" borderId="0" xfId="0" applyFont="1"/>
    <xf numFmtId="166" fontId="4" fillId="0" borderId="0" xfId="2" applyNumberFormat="1" applyFont="1" applyAlignment="1">
      <alignment horizontal="right"/>
    </xf>
    <xf numFmtId="164" fontId="4" fillId="0" borderId="0" xfId="3" applyNumberFormat="1" applyFont="1"/>
    <xf numFmtId="38" fontId="4" fillId="0" borderId="0" xfId="1" applyNumberFormat="1" applyFont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8" xfId="0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8" fontId="12" fillId="0" borderId="0" xfId="2" applyFont="1" applyFill="1" applyBorder="1" applyAlignment="1">
      <alignment horizontal="center"/>
    </xf>
    <xf numFmtId="8" fontId="13" fillId="0" borderId="1" xfId="2" applyFont="1" applyFill="1" applyBorder="1" applyAlignment="1">
      <alignment horizontal="center"/>
    </xf>
    <xf numFmtId="8" fontId="13" fillId="0" borderId="4" xfId="2" applyFont="1" applyFill="1" applyBorder="1" applyAlignment="1">
      <alignment horizontal="center"/>
    </xf>
    <xf numFmtId="8" fontId="13" fillId="0" borderId="9" xfId="2" applyFont="1" applyFill="1" applyBorder="1" applyAlignment="1">
      <alignment horizontal="center"/>
    </xf>
    <xf numFmtId="8" fontId="13" fillId="0" borderId="6" xfId="2" applyFont="1" applyFill="1" applyBorder="1" applyAlignment="1">
      <alignment horizontal="center"/>
    </xf>
    <xf numFmtId="8" fontId="13" fillId="0" borderId="0" xfId="2" applyFont="1" applyFill="1" applyBorder="1" applyAlignment="1">
      <alignment horizontal="center"/>
    </xf>
    <xf numFmtId="6" fontId="13" fillId="0" borderId="1" xfId="0" applyNumberFormat="1" applyFont="1" applyBorder="1"/>
    <xf numFmtId="0" fontId="11" fillId="0" borderId="0" xfId="0" applyFont="1"/>
    <xf numFmtId="0" fontId="14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6" fontId="13" fillId="0" borderId="0" xfId="2" applyNumberFormat="1" applyFont="1" applyAlignment="1">
      <alignment horizontal="right"/>
    </xf>
    <xf numFmtId="6" fontId="13" fillId="0" borderId="0" xfId="2" applyNumberFormat="1" applyFont="1" applyAlignment="1">
      <alignment horizontal="left"/>
    </xf>
    <xf numFmtId="9" fontId="13" fillId="0" borderId="0" xfId="3" applyFont="1" applyAlignment="1">
      <alignment horizontal="right"/>
    </xf>
    <xf numFmtId="38" fontId="13" fillId="0" borderId="0" xfId="1" applyNumberFormat="1" applyFont="1"/>
    <xf numFmtId="0" fontId="14" fillId="0" borderId="7" xfId="0" applyFont="1" applyBorder="1" applyAlignment="1">
      <alignment horizontal="right"/>
    </xf>
    <xf numFmtId="6" fontId="14" fillId="0" borderId="11" xfId="0" applyNumberFormat="1" applyFont="1" applyBorder="1" applyAlignment="1">
      <alignment horizontal="right"/>
    </xf>
    <xf numFmtId="8" fontId="14" fillId="0" borderId="11" xfId="2" applyFont="1" applyFill="1" applyBorder="1" applyAlignment="1">
      <alignment horizontal="right"/>
    </xf>
    <xf numFmtId="0" fontId="14" fillId="0" borderId="11" xfId="0" applyFont="1" applyBorder="1" applyAlignment="1">
      <alignment horizontal="right"/>
    </xf>
    <xf numFmtId="6" fontId="14" fillId="0" borderId="5" xfId="2" applyNumberFormat="1" applyFont="1" applyBorder="1" applyAlignment="1">
      <alignment horizontal="right"/>
    </xf>
    <xf numFmtId="6" fontId="15" fillId="0" borderId="12" xfId="0" applyNumberFormat="1" applyFont="1" applyBorder="1"/>
    <xf numFmtId="6" fontId="13" fillId="0" borderId="12" xfId="0" applyNumberFormat="1" applyFont="1" applyBorder="1"/>
    <xf numFmtId="40" fontId="13" fillId="0" borderId="12" xfId="0" applyNumberFormat="1" applyFont="1" applyBorder="1"/>
    <xf numFmtId="44" fontId="13" fillId="0" borderId="12" xfId="2" applyNumberFormat="1" applyFont="1" applyBorder="1"/>
    <xf numFmtId="8" fontId="13" fillId="0" borderId="9" xfId="0" applyNumberFormat="1" applyFont="1" applyBorder="1"/>
    <xf numFmtId="38" fontId="0" fillId="0" borderId="2" xfId="0" applyNumberFormat="1" applyBorder="1"/>
    <xf numFmtId="44" fontId="0" fillId="0" borderId="3" xfId="0" applyNumberFormat="1" applyBorder="1"/>
    <xf numFmtId="8" fontId="0" fillId="0" borderId="3" xfId="2" applyFont="1" applyBorder="1"/>
    <xf numFmtId="8" fontId="0" fillId="0" borderId="4" xfId="2" applyFont="1" applyBorder="1"/>
    <xf numFmtId="10" fontId="13" fillId="3" borderId="1" xfId="3" applyNumberFormat="1" applyFont="1" applyFill="1" applyBorder="1"/>
    <xf numFmtId="38" fontId="13" fillId="3" borderId="4" xfId="0" applyNumberFormat="1" applyFont="1" applyFill="1" applyBorder="1"/>
    <xf numFmtId="9" fontId="14" fillId="3" borderId="12" xfId="3" applyFont="1" applyFill="1" applyBorder="1"/>
    <xf numFmtId="6" fontId="14" fillId="3" borderId="10" xfId="2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312420</xdr:colOff>
      <xdr:row>9</xdr:row>
      <xdr:rowOff>38100</xdr:rowOff>
    </xdr:from>
    <xdr:to>
      <xdr:col>3</xdr:col>
      <xdr:colOff>518160</xdr:colOff>
      <xdr:row>9</xdr:row>
      <xdr:rowOff>167640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4D678595-ADE7-6EE7-95E1-5897F10C222B}"/>
            </a:ext>
          </a:extLst>
        </xdr:cNvPr>
        <xdr:cNvSpPr/>
      </xdr:nvSpPr>
      <xdr:spPr>
        <a:xfrm>
          <a:off x="2240280" y="1607820"/>
          <a:ext cx="205740" cy="129540"/>
        </a:xfrm>
        <a:prstGeom prst="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358140</xdr:colOff>
      <xdr:row>9</xdr:row>
      <xdr:rowOff>38100</xdr:rowOff>
    </xdr:from>
    <xdr:to>
      <xdr:col>4</xdr:col>
      <xdr:colOff>563880</xdr:colOff>
      <xdr:row>9</xdr:row>
      <xdr:rowOff>167640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EC77204B-95E2-4A58-B670-8CA4E4AE646A}"/>
            </a:ext>
          </a:extLst>
        </xdr:cNvPr>
        <xdr:cNvSpPr/>
      </xdr:nvSpPr>
      <xdr:spPr>
        <a:xfrm>
          <a:off x="3108960" y="1607820"/>
          <a:ext cx="205740" cy="129540"/>
        </a:xfrm>
        <a:prstGeom prst="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38101</xdr:colOff>
      <xdr:row>5</xdr:row>
      <xdr:rowOff>7620</xdr:rowOff>
    </xdr:from>
    <xdr:to>
      <xdr:col>8</xdr:col>
      <xdr:colOff>167641</xdr:colOff>
      <xdr:row>6</xdr:row>
      <xdr:rowOff>15240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5366C770-7EC5-40B0-94D0-C0E93B354096}"/>
            </a:ext>
          </a:extLst>
        </xdr:cNvPr>
        <xdr:cNvSpPr/>
      </xdr:nvSpPr>
      <xdr:spPr>
        <a:xfrm rot="5400000">
          <a:off x="6941821" y="1219200"/>
          <a:ext cx="205740" cy="129540"/>
        </a:xfrm>
        <a:prstGeom prst="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38100</xdr:colOff>
      <xdr:row>6</xdr:row>
      <xdr:rowOff>30480</xdr:rowOff>
    </xdr:from>
    <xdr:to>
      <xdr:col>8</xdr:col>
      <xdr:colOff>167640</xdr:colOff>
      <xdr:row>7</xdr:row>
      <xdr:rowOff>38100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3D199BF4-F7A4-41E7-BF53-FE0517EF2572}"/>
            </a:ext>
          </a:extLst>
        </xdr:cNvPr>
        <xdr:cNvSpPr/>
      </xdr:nvSpPr>
      <xdr:spPr>
        <a:xfrm rot="5400000">
          <a:off x="7056120" y="1440180"/>
          <a:ext cx="205740" cy="129540"/>
        </a:xfrm>
        <a:prstGeom prst="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1"/>
  <sheetViews>
    <sheetView tabSelected="1" topLeftCell="A22" workbookViewId="0">
      <selection activeCell="H6" sqref="H6"/>
    </sheetView>
  </sheetViews>
  <sheetFormatPr defaultRowHeight="12.6" x14ac:dyDescent="0.25"/>
  <cols>
    <col min="1" max="1" width="7.21875" customWidth="1"/>
    <col min="2" max="2" width="5.6640625" customWidth="1"/>
    <col min="3" max="3" width="15.21875" customWidth="1"/>
    <col min="4" max="4" width="12" bestFit="1" customWidth="1"/>
    <col min="5" max="5" width="13.5546875" customWidth="1"/>
    <col min="6" max="6" width="11" customWidth="1"/>
    <col min="7" max="7" width="24.88671875" customWidth="1"/>
    <col min="8" max="8" width="13.33203125" customWidth="1"/>
    <col min="9" max="9" width="2.88671875" customWidth="1"/>
    <col min="10" max="10" width="8.6640625" customWidth="1"/>
    <col min="11" max="11" width="11" customWidth="1"/>
    <col min="12" max="12" width="13.5546875" bestFit="1" customWidth="1"/>
    <col min="13" max="13" width="11.6640625" customWidth="1"/>
    <col min="14" max="14" width="11.44140625" bestFit="1" customWidth="1"/>
  </cols>
  <sheetData>
    <row r="1" spans="1:12" x14ac:dyDescent="0.25">
      <c r="G1" s="1"/>
      <c r="H1" s="1"/>
      <c r="I1" s="1"/>
    </row>
    <row r="2" spans="1:12" ht="15.6" x14ac:dyDescent="0.3">
      <c r="G2" s="31"/>
      <c r="H2" s="32"/>
      <c r="I2" s="32"/>
      <c r="J2" s="29"/>
      <c r="K2" s="32"/>
      <c r="L2" s="32"/>
    </row>
    <row r="3" spans="1:12" ht="15.6" x14ac:dyDescent="0.3">
      <c r="G3" s="26"/>
      <c r="H3" s="30"/>
      <c r="I3" s="27"/>
      <c r="J3" s="29"/>
      <c r="K3" s="30"/>
      <c r="L3" s="27"/>
    </row>
    <row r="4" spans="1:12" ht="15.6" x14ac:dyDescent="0.3">
      <c r="G4" s="26"/>
      <c r="I4" s="35"/>
      <c r="L4" s="28"/>
    </row>
    <row r="5" spans="1:12" ht="15.6" x14ac:dyDescent="0.3">
      <c r="D5" s="56" t="s">
        <v>30</v>
      </c>
      <c r="G5" s="58" t="s">
        <v>31</v>
      </c>
      <c r="H5" s="36"/>
      <c r="I5" s="36"/>
      <c r="J5" s="36"/>
      <c r="L5" s="27"/>
    </row>
    <row r="6" spans="1:12" ht="16.2" x14ac:dyDescent="0.35">
      <c r="A6" s="16"/>
      <c r="B6" s="1"/>
      <c r="C6" s="56" t="s">
        <v>29</v>
      </c>
      <c r="D6" s="57"/>
      <c r="E6" s="45"/>
      <c r="F6" s="45"/>
      <c r="G6" s="63" t="s">
        <v>22</v>
      </c>
      <c r="H6" s="80">
        <v>1500000</v>
      </c>
      <c r="I6" s="59"/>
      <c r="J6" s="60" t="s">
        <v>28</v>
      </c>
    </row>
    <row r="7" spans="1:12" ht="19.8" customHeight="1" x14ac:dyDescent="0.3">
      <c r="A7" s="14"/>
      <c r="B7" s="9"/>
      <c r="C7" s="49" t="s">
        <v>0</v>
      </c>
      <c r="D7" s="49" t="s">
        <v>1</v>
      </c>
      <c r="E7" s="50" t="s">
        <v>2</v>
      </c>
      <c r="F7" s="55"/>
      <c r="G7" s="64" t="s">
        <v>23</v>
      </c>
      <c r="H7" s="79">
        <v>0.2</v>
      </c>
      <c r="I7" s="61"/>
      <c r="J7" s="60" t="s">
        <v>28</v>
      </c>
      <c r="K7" s="36"/>
      <c r="L7" s="28"/>
    </row>
    <row r="8" spans="1:12" ht="19.8" customHeight="1" x14ac:dyDescent="0.3">
      <c r="A8" s="14"/>
      <c r="B8" s="1"/>
      <c r="C8" s="51" t="s">
        <v>3</v>
      </c>
      <c r="D8" s="51" t="s">
        <v>4</v>
      </c>
      <c r="E8" s="52" t="s">
        <v>5</v>
      </c>
      <c r="F8" s="55"/>
      <c r="G8" s="64" t="s">
        <v>24</v>
      </c>
      <c r="H8" s="68">
        <f>H6*H7</f>
        <v>300000</v>
      </c>
      <c r="I8" s="61"/>
      <c r="J8" s="62"/>
      <c r="L8" s="34"/>
    </row>
    <row r="9" spans="1:12" ht="15.6" x14ac:dyDescent="0.3">
      <c r="A9" s="14"/>
      <c r="B9" s="1"/>
      <c r="C9" s="53"/>
      <c r="D9" s="53" t="s">
        <v>28</v>
      </c>
      <c r="E9" s="48" t="s">
        <v>28</v>
      </c>
      <c r="F9" s="55"/>
      <c r="G9" s="65" t="s">
        <v>11</v>
      </c>
      <c r="H9" s="69">
        <f>H6-H8</f>
        <v>1200000</v>
      </c>
      <c r="I9" s="61"/>
      <c r="J9" s="62"/>
      <c r="L9" s="34"/>
    </row>
    <row r="10" spans="1:12" ht="15.6" x14ac:dyDescent="0.3">
      <c r="A10" s="14"/>
      <c r="B10" s="1"/>
      <c r="C10" s="53"/>
      <c r="D10" s="53"/>
      <c r="E10" s="53"/>
      <c r="F10" s="55"/>
      <c r="G10" s="65" t="s">
        <v>25</v>
      </c>
      <c r="H10" s="70">
        <f>D16</f>
        <v>7731.6168178261023</v>
      </c>
      <c r="I10" s="59"/>
      <c r="J10" s="57"/>
      <c r="L10" s="34"/>
    </row>
    <row r="11" spans="1:12" ht="15.6" x14ac:dyDescent="0.3">
      <c r="A11" s="7"/>
      <c r="B11" s="12"/>
      <c r="C11" s="54">
        <f>H9</f>
        <v>1200000</v>
      </c>
      <c r="D11" s="77">
        <v>0.06</v>
      </c>
      <c r="E11" s="78">
        <v>25</v>
      </c>
      <c r="F11" s="55"/>
      <c r="G11" s="66" t="s">
        <v>26</v>
      </c>
      <c r="H11" s="71">
        <f>D28</f>
        <v>92779.401813913209</v>
      </c>
      <c r="I11" s="59"/>
      <c r="J11" s="57"/>
      <c r="L11" s="28"/>
    </row>
    <row r="12" spans="1:12" ht="16.2" x14ac:dyDescent="0.35">
      <c r="A12" s="18"/>
      <c r="B12" s="1"/>
      <c r="C12" s="45"/>
      <c r="D12" s="45"/>
      <c r="E12" s="45"/>
      <c r="F12" s="55"/>
      <c r="G12" s="67" t="s">
        <v>27</v>
      </c>
      <c r="H12" s="72">
        <f>E28</f>
        <v>71418.934551656857</v>
      </c>
      <c r="I12" s="59"/>
      <c r="J12" s="57"/>
      <c r="L12" s="28"/>
    </row>
    <row r="13" spans="1:12" ht="16.2" x14ac:dyDescent="0.35">
      <c r="C13" s="45"/>
      <c r="D13" s="45"/>
      <c r="E13" s="45"/>
      <c r="F13" s="55"/>
      <c r="K13" s="30"/>
      <c r="L13" s="28"/>
    </row>
    <row r="14" spans="1:12" ht="16.2" x14ac:dyDescent="0.35">
      <c r="A14" s="10"/>
      <c r="B14" s="12"/>
      <c r="C14" s="40" t="s">
        <v>6</v>
      </c>
      <c r="D14" s="40" t="s">
        <v>7</v>
      </c>
      <c r="E14" s="41"/>
      <c r="F14" s="42"/>
      <c r="G14" s="46"/>
      <c r="H14" s="47"/>
      <c r="I14" s="28"/>
      <c r="L14" s="37"/>
    </row>
    <row r="15" spans="1:12" ht="16.2" x14ac:dyDescent="0.35">
      <c r="A15" s="2"/>
      <c r="B15" s="21"/>
      <c r="C15" s="43" t="s">
        <v>8</v>
      </c>
      <c r="D15" s="43" t="s">
        <v>9</v>
      </c>
      <c r="E15" s="43" t="s">
        <v>1</v>
      </c>
      <c r="F15" s="44" t="s">
        <v>10</v>
      </c>
      <c r="I15" s="39"/>
      <c r="L15" s="33"/>
    </row>
    <row r="16" spans="1:12" ht="15.6" x14ac:dyDescent="0.3">
      <c r="A16" s="2"/>
      <c r="B16">
        <v>1</v>
      </c>
      <c r="C16" s="15">
        <f>C11</f>
        <v>1200000</v>
      </c>
      <c r="D16" s="3">
        <f>-PMT(D11/12,E11*12,C11)</f>
        <v>7731.6168178261023</v>
      </c>
      <c r="E16" s="3">
        <f t="shared" ref="E16:E27" si="0">C16*$D$11/12</f>
        <v>6000</v>
      </c>
      <c r="F16" s="4">
        <f>D16-E16</f>
        <v>1731.6168178261023</v>
      </c>
      <c r="G16" s="26"/>
      <c r="I16" s="38"/>
      <c r="L16" s="38"/>
    </row>
    <row r="17" spans="1:12" x14ac:dyDescent="0.25">
      <c r="A17" s="10"/>
      <c r="B17">
        <f>B16+1</f>
        <v>2</v>
      </c>
      <c r="C17" s="5">
        <f t="shared" ref="C17:C26" si="1">C16-F16</f>
        <v>1198268.3831821738</v>
      </c>
      <c r="D17" s="3">
        <f t="shared" ref="D17:D27" si="2">$D$16</f>
        <v>7731.6168178261023</v>
      </c>
      <c r="E17" s="3">
        <f t="shared" si="0"/>
        <v>5991.341915910868</v>
      </c>
      <c r="F17" s="4">
        <f>D17-E17</f>
        <v>1740.2749019152343</v>
      </c>
    </row>
    <row r="18" spans="1:12" x14ac:dyDescent="0.25">
      <c r="A18" s="2"/>
      <c r="B18">
        <f t="shared" ref="B18:B27" si="3">B17+1</f>
        <v>3</v>
      </c>
      <c r="C18" s="5">
        <f t="shared" si="1"/>
        <v>1196528.1082802585</v>
      </c>
      <c r="D18" s="3">
        <f t="shared" si="2"/>
        <v>7731.6168178261023</v>
      </c>
      <c r="E18" s="3">
        <f t="shared" si="0"/>
        <v>5982.6405414012925</v>
      </c>
      <c r="F18" s="4">
        <f t="shared" ref="F18:F27" si="4">D18-E18</f>
        <v>1748.9762764248098</v>
      </c>
      <c r="G18" s="11"/>
      <c r="L18" s="19"/>
    </row>
    <row r="19" spans="1:12" x14ac:dyDescent="0.25">
      <c r="A19" s="10"/>
      <c r="B19">
        <f t="shared" si="3"/>
        <v>4</v>
      </c>
      <c r="C19" s="5">
        <f t="shared" si="1"/>
        <v>1194779.1320038338</v>
      </c>
      <c r="D19" s="3">
        <f t="shared" si="2"/>
        <v>7731.6168178261023</v>
      </c>
      <c r="E19" s="3">
        <f t="shared" si="0"/>
        <v>5973.8956600191677</v>
      </c>
      <c r="F19" s="4">
        <f t="shared" si="4"/>
        <v>1757.7211578069346</v>
      </c>
      <c r="G19" s="22"/>
      <c r="H19" s="3"/>
    </row>
    <row r="20" spans="1:12" x14ac:dyDescent="0.25">
      <c r="A20" s="2"/>
      <c r="B20">
        <f t="shared" si="3"/>
        <v>5</v>
      </c>
      <c r="C20" s="5">
        <f t="shared" si="1"/>
        <v>1193021.4108460268</v>
      </c>
      <c r="D20" s="3">
        <f t="shared" si="2"/>
        <v>7731.6168178261023</v>
      </c>
      <c r="E20" s="3">
        <f t="shared" si="0"/>
        <v>5965.1070542301341</v>
      </c>
      <c r="F20" s="4">
        <f t="shared" si="4"/>
        <v>1766.5097635959683</v>
      </c>
      <c r="G20" s="2"/>
      <c r="H20" s="19"/>
    </row>
    <row r="21" spans="1:12" x14ac:dyDescent="0.25">
      <c r="A21" s="10"/>
      <c r="B21">
        <f t="shared" si="3"/>
        <v>6</v>
      </c>
      <c r="C21" s="5">
        <f t="shared" si="1"/>
        <v>1191254.901082431</v>
      </c>
      <c r="D21" s="3">
        <f t="shared" si="2"/>
        <v>7731.6168178261023</v>
      </c>
      <c r="E21" s="3">
        <f t="shared" si="0"/>
        <v>5956.2745054121551</v>
      </c>
      <c r="F21" s="4">
        <f t="shared" si="4"/>
        <v>1775.3423124139472</v>
      </c>
      <c r="I21" s="2"/>
    </row>
    <row r="22" spans="1:12" x14ac:dyDescent="0.25">
      <c r="A22" s="13"/>
      <c r="B22">
        <f t="shared" si="3"/>
        <v>7</v>
      </c>
      <c r="C22" s="5">
        <f t="shared" si="1"/>
        <v>1189479.558770017</v>
      </c>
      <c r="D22" s="3">
        <f t="shared" si="2"/>
        <v>7731.6168178261023</v>
      </c>
      <c r="E22" s="3">
        <f t="shared" si="0"/>
        <v>5947.3977938500839</v>
      </c>
      <c r="F22" s="4">
        <f t="shared" si="4"/>
        <v>1784.2190239760184</v>
      </c>
    </row>
    <row r="23" spans="1:12" x14ac:dyDescent="0.25">
      <c r="A23" s="8"/>
      <c r="B23">
        <f t="shared" si="3"/>
        <v>8</v>
      </c>
      <c r="C23" s="5">
        <f t="shared" si="1"/>
        <v>1187695.339746041</v>
      </c>
      <c r="D23" s="3">
        <f t="shared" si="2"/>
        <v>7731.6168178261023</v>
      </c>
      <c r="E23" s="3">
        <f t="shared" si="0"/>
        <v>5938.4766987302055</v>
      </c>
      <c r="F23" s="4">
        <f t="shared" si="4"/>
        <v>1793.1401190958968</v>
      </c>
    </row>
    <row r="24" spans="1:12" x14ac:dyDescent="0.25">
      <c r="A24" s="8"/>
      <c r="B24">
        <f t="shared" si="3"/>
        <v>9</v>
      </c>
      <c r="C24" s="5">
        <f t="shared" si="1"/>
        <v>1185902.1996269452</v>
      </c>
      <c r="D24" s="3">
        <f t="shared" si="2"/>
        <v>7731.6168178261023</v>
      </c>
      <c r="E24" s="3">
        <f t="shared" si="0"/>
        <v>5929.5109981347259</v>
      </c>
      <c r="F24" s="4">
        <f t="shared" si="4"/>
        <v>1802.1058196913764</v>
      </c>
    </row>
    <row r="25" spans="1:12" x14ac:dyDescent="0.25">
      <c r="A25" s="8"/>
      <c r="B25">
        <f t="shared" si="3"/>
        <v>10</v>
      </c>
      <c r="C25" s="5">
        <f t="shared" si="1"/>
        <v>1184100.0938072538</v>
      </c>
      <c r="D25" s="3">
        <f t="shared" si="2"/>
        <v>7731.6168178261023</v>
      </c>
      <c r="E25" s="3">
        <f t="shared" si="0"/>
        <v>5920.5004690362684</v>
      </c>
      <c r="F25" s="4">
        <f t="shared" si="4"/>
        <v>1811.1163487898339</v>
      </c>
    </row>
    <row r="26" spans="1:12" x14ac:dyDescent="0.25">
      <c r="A26" s="8"/>
      <c r="B26">
        <f t="shared" si="3"/>
        <v>11</v>
      </c>
      <c r="C26" s="5">
        <f t="shared" si="1"/>
        <v>1182288.977458464</v>
      </c>
      <c r="D26" s="3">
        <f t="shared" si="2"/>
        <v>7731.6168178261023</v>
      </c>
      <c r="E26" s="3">
        <f t="shared" si="0"/>
        <v>5911.4448872923194</v>
      </c>
      <c r="F26" s="4">
        <f t="shared" si="4"/>
        <v>1820.1719305337829</v>
      </c>
    </row>
    <row r="27" spans="1:12" x14ac:dyDescent="0.25">
      <c r="A27" s="8"/>
      <c r="B27">
        <f t="shared" si="3"/>
        <v>12</v>
      </c>
      <c r="C27" s="5">
        <f>C26-F26</f>
        <v>1180468.8055279301</v>
      </c>
      <c r="D27" s="3">
        <f t="shared" si="2"/>
        <v>7731.6168178261023</v>
      </c>
      <c r="E27" s="3">
        <f t="shared" si="0"/>
        <v>5902.3440276396504</v>
      </c>
      <c r="F27" s="4">
        <f t="shared" si="4"/>
        <v>1829.2727901864519</v>
      </c>
    </row>
    <row r="28" spans="1:12" x14ac:dyDescent="0.25">
      <c r="B28" t="s">
        <v>14</v>
      </c>
      <c r="C28" s="73"/>
      <c r="D28" s="74">
        <f>SUM(D16:D27)</f>
        <v>92779.401813913209</v>
      </c>
      <c r="E28" s="75">
        <f>SUM(E16:E27)</f>
        <v>71418.934551656857</v>
      </c>
      <c r="F28" s="76">
        <f>SUM(F16:F27)</f>
        <v>21360.467262256356</v>
      </c>
    </row>
    <row r="30" spans="1:12" x14ac:dyDescent="0.25">
      <c r="B30">
        <f>B27+1</f>
        <v>13</v>
      </c>
      <c r="C30" s="2">
        <f>C27-F27</f>
        <v>1178639.5327377438</v>
      </c>
      <c r="D30" s="3">
        <f t="shared" ref="D30:D41" si="5">$D$16</f>
        <v>7731.6168178261023</v>
      </c>
      <c r="E30" s="3">
        <f t="shared" ref="E30:E41" si="6">C30*$D$11/12</f>
        <v>5893.1976636887193</v>
      </c>
      <c r="F30" s="4">
        <f>D30-E30</f>
        <v>1838.419154137383</v>
      </c>
      <c r="G30" s="23"/>
      <c r="H30" s="23"/>
    </row>
    <row r="31" spans="1:12" x14ac:dyDescent="0.25">
      <c r="B31">
        <f t="shared" ref="B31:B40" si="7">B30+1</f>
        <v>14</v>
      </c>
      <c r="C31" s="5">
        <f t="shared" ref="C31:C40" si="8">C30-F30</f>
        <v>1176801.1135836064</v>
      </c>
      <c r="D31" s="3">
        <f t="shared" si="5"/>
        <v>7731.6168178261023</v>
      </c>
      <c r="E31" s="3">
        <f t="shared" si="6"/>
        <v>5884.0055679180323</v>
      </c>
      <c r="F31" s="4">
        <f t="shared" ref="F31:F40" si="9">D31-E31</f>
        <v>1847.61124990807</v>
      </c>
      <c r="G31" s="23"/>
      <c r="H31" s="23"/>
    </row>
    <row r="32" spans="1:12" x14ac:dyDescent="0.25">
      <c r="B32">
        <f t="shared" si="7"/>
        <v>15</v>
      </c>
      <c r="C32" s="5">
        <f t="shared" si="8"/>
        <v>1174953.5023336983</v>
      </c>
      <c r="D32" s="3">
        <f t="shared" si="5"/>
        <v>7731.6168178261023</v>
      </c>
      <c r="E32" s="3">
        <f t="shared" si="6"/>
        <v>5874.7675116684914</v>
      </c>
      <c r="F32" s="4">
        <f t="shared" si="9"/>
        <v>1856.849306157611</v>
      </c>
      <c r="G32" s="25"/>
      <c r="H32" s="23"/>
    </row>
    <row r="33" spans="2:8" x14ac:dyDescent="0.25">
      <c r="B33">
        <f t="shared" si="7"/>
        <v>16</v>
      </c>
      <c r="C33" s="5">
        <f t="shared" si="8"/>
        <v>1173096.6530275408</v>
      </c>
      <c r="D33" s="3">
        <f t="shared" si="5"/>
        <v>7731.6168178261023</v>
      </c>
      <c r="E33" s="3">
        <f t="shared" si="6"/>
        <v>5865.4832651377037</v>
      </c>
      <c r="F33" s="4">
        <f t="shared" si="9"/>
        <v>1866.1335526883986</v>
      </c>
      <c r="G33" s="23"/>
      <c r="H33" s="23"/>
    </row>
    <row r="34" spans="2:8" x14ac:dyDescent="0.25">
      <c r="B34">
        <f t="shared" si="7"/>
        <v>17</v>
      </c>
      <c r="C34" s="5">
        <f t="shared" si="8"/>
        <v>1171230.5194748524</v>
      </c>
      <c r="D34" s="3">
        <f t="shared" si="5"/>
        <v>7731.6168178261023</v>
      </c>
      <c r="E34" s="3">
        <f t="shared" si="6"/>
        <v>5856.1525973742619</v>
      </c>
      <c r="F34" s="4">
        <f t="shared" si="9"/>
        <v>1875.4642204518404</v>
      </c>
      <c r="G34" s="23"/>
      <c r="H34" s="23"/>
    </row>
    <row r="35" spans="2:8" x14ac:dyDescent="0.25">
      <c r="B35">
        <f t="shared" si="7"/>
        <v>18</v>
      </c>
      <c r="C35" s="5">
        <f t="shared" si="8"/>
        <v>1169355.0552544005</v>
      </c>
      <c r="D35" s="3">
        <f t="shared" si="5"/>
        <v>7731.6168178261023</v>
      </c>
      <c r="E35" s="3">
        <f t="shared" si="6"/>
        <v>5846.775276272002</v>
      </c>
      <c r="F35" s="4">
        <f t="shared" si="9"/>
        <v>1884.8415415541003</v>
      </c>
      <c r="G35" s="23"/>
      <c r="H35" s="23"/>
    </row>
    <row r="36" spans="2:8" x14ac:dyDescent="0.25">
      <c r="B36">
        <f t="shared" si="7"/>
        <v>19</v>
      </c>
      <c r="C36" s="5">
        <f t="shared" si="8"/>
        <v>1167470.2137128464</v>
      </c>
      <c r="D36" s="3">
        <f t="shared" si="5"/>
        <v>7731.6168178261023</v>
      </c>
      <c r="E36" s="3">
        <f t="shared" si="6"/>
        <v>5837.3510685642323</v>
      </c>
      <c r="F36" s="4">
        <f t="shared" si="9"/>
        <v>1894.26574926187</v>
      </c>
      <c r="G36" s="23"/>
      <c r="H36" s="23"/>
    </row>
    <row r="37" spans="2:8" x14ac:dyDescent="0.25">
      <c r="B37">
        <f t="shared" si="7"/>
        <v>20</v>
      </c>
      <c r="C37" s="5">
        <f t="shared" si="8"/>
        <v>1165575.9479635844</v>
      </c>
      <c r="D37" s="3">
        <f t="shared" si="5"/>
        <v>7731.6168178261023</v>
      </c>
      <c r="E37" s="3">
        <f t="shared" si="6"/>
        <v>5827.8797398179222</v>
      </c>
      <c r="F37" s="4">
        <f t="shared" si="9"/>
        <v>1903.7370780081801</v>
      </c>
      <c r="G37" s="24"/>
      <c r="H37" s="24"/>
    </row>
    <row r="38" spans="2:8" x14ac:dyDescent="0.25">
      <c r="B38">
        <f t="shared" si="7"/>
        <v>21</v>
      </c>
      <c r="C38" s="5">
        <f t="shared" si="8"/>
        <v>1163672.2108855762</v>
      </c>
      <c r="D38" s="3">
        <f t="shared" si="5"/>
        <v>7731.6168178261023</v>
      </c>
      <c r="E38" s="3">
        <f t="shared" si="6"/>
        <v>5818.3610544278808</v>
      </c>
      <c r="F38" s="4">
        <f t="shared" si="9"/>
        <v>1913.2557633982215</v>
      </c>
      <c r="G38" s="23"/>
      <c r="H38" s="23"/>
    </row>
    <row r="39" spans="2:8" x14ac:dyDescent="0.25">
      <c r="B39">
        <f t="shared" si="7"/>
        <v>22</v>
      </c>
      <c r="C39" s="5">
        <f t="shared" si="8"/>
        <v>1161758.955122178</v>
      </c>
      <c r="D39" s="3">
        <f t="shared" si="5"/>
        <v>7731.6168178261023</v>
      </c>
      <c r="E39" s="3">
        <f t="shared" si="6"/>
        <v>5808.7947756108888</v>
      </c>
      <c r="F39" s="4">
        <f t="shared" si="9"/>
        <v>1922.8220422152135</v>
      </c>
      <c r="G39" s="23"/>
      <c r="H39" s="23"/>
    </row>
    <row r="40" spans="2:8" x14ac:dyDescent="0.25">
      <c r="B40">
        <f t="shared" si="7"/>
        <v>23</v>
      </c>
      <c r="C40" s="5">
        <f t="shared" si="8"/>
        <v>1159836.1330799628</v>
      </c>
      <c r="D40" s="3">
        <f t="shared" si="5"/>
        <v>7731.6168178261023</v>
      </c>
      <c r="E40" s="3">
        <f t="shared" si="6"/>
        <v>5799.1806653998137</v>
      </c>
      <c r="F40" s="4">
        <f t="shared" si="9"/>
        <v>1932.4361524262886</v>
      </c>
      <c r="G40" s="23"/>
      <c r="H40" s="23"/>
    </row>
    <row r="41" spans="2:8" x14ac:dyDescent="0.25">
      <c r="B41">
        <f>B40+1</f>
        <v>24</v>
      </c>
      <c r="C41" s="5">
        <f>C40-F40</f>
        <v>1157903.6969275365</v>
      </c>
      <c r="D41" s="3">
        <f t="shared" si="5"/>
        <v>7731.6168178261023</v>
      </c>
      <c r="E41" s="3">
        <f t="shared" si="6"/>
        <v>5789.5184846376824</v>
      </c>
      <c r="F41" s="4">
        <f>D41-E41</f>
        <v>1942.0983331884199</v>
      </c>
      <c r="G41" s="23"/>
      <c r="H41" s="23"/>
    </row>
    <row r="42" spans="2:8" x14ac:dyDescent="0.25">
      <c r="B42" t="s">
        <v>15</v>
      </c>
      <c r="C42" s="73"/>
      <c r="D42" s="75">
        <f>SUM(D30:D41)</f>
        <v>92779.401813913209</v>
      </c>
      <c r="E42" s="75">
        <f>SUM(E30:E41)</f>
        <v>70101.467670517639</v>
      </c>
      <c r="F42" s="76">
        <f>SUM(F30:F41)</f>
        <v>22677.934143395596</v>
      </c>
      <c r="G42" s="23"/>
      <c r="H42" s="23"/>
    </row>
    <row r="43" spans="2:8" x14ac:dyDescent="0.25">
      <c r="G43" s="23"/>
      <c r="H43" s="23"/>
    </row>
    <row r="44" spans="2:8" x14ac:dyDescent="0.25">
      <c r="B44">
        <f>B41+1</f>
        <v>25</v>
      </c>
      <c r="C44" s="2">
        <f>C41-F41</f>
        <v>1155961.5985943482</v>
      </c>
      <c r="D44" s="3">
        <f t="shared" ref="D44:D55" si="10">$D$16</f>
        <v>7731.6168178261023</v>
      </c>
      <c r="E44" s="3">
        <f t="shared" ref="E44:E55" si="11">C44*$D$11/12</f>
        <v>5779.8079929717414</v>
      </c>
      <c r="F44" s="4">
        <f t="shared" ref="F44:F54" si="12">D44-E44</f>
        <v>1951.8088248543609</v>
      </c>
      <c r="G44" s="23"/>
      <c r="H44" s="23"/>
    </row>
    <row r="45" spans="2:8" x14ac:dyDescent="0.25">
      <c r="B45">
        <f t="shared" ref="B45:B54" si="13">B44+1</f>
        <v>26</v>
      </c>
      <c r="C45" s="5">
        <f t="shared" ref="C45:C54" si="14">C44-F44</f>
        <v>1154009.7897694937</v>
      </c>
      <c r="D45" s="3">
        <f t="shared" si="10"/>
        <v>7731.6168178261023</v>
      </c>
      <c r="E45" s="3">
        <f t="shared" si="11"/>
        <v>5770.0489488474677</v>
      </c>
      <c r="F45" s="4">
        <f t="shared" si="12"/>
        <v>1961.5678689786346</v>
      </c>
      <c r="G45" s="23"/>
      <c r="H45" s="23"/>
    </row>
    <row r="46" spans="2:8" x14ac:dyDescent="0.25">
      <c r="B46">
        <f t="shared" si="13"/>
        <v>27</v>
      </c>
      <c r="C46" s="5">
        <f t="shared" si="14"/>
        <v>1152048.221900515</v>
      </c>
      <c r="D46" s="3">
        <f t="shared" si="10"/>
        <v>7731.6168178261023</v>
      </c>
      <c r="E46" s="3">
        <f t="shared" si="11"/>
        <v>5760.2411095025745</v>
      </c>
      <c r="F46" s="4">
        <f t="shared" si="12"/>
        <v>1971.3757083235278</v>
      </c>
      <c r="G46" s="25"/>
      <c r="H46" s="23"/>
    </row>
    <row r="47" spans="2:8" x14ac:dyDescent="0.25">
      <c r="B47">
        <f t="shared" si="13"/>
        <v>28</v>
      </c>
      <c r="C47" s="5">
        <f t="shared" si="14"/>
        <v>1150076.8461921916</v>
      </c>
      <c r="D47" s="3">
        <f t="shared" si="10"/>
        <v>7731.6168178261023</v>
      </c>
      <c r="E47" s="3">
        <f t="shared" si="11"/>
        <v>5750.3842309609572</v>
      </c>
      <c r="F47" s="4">
        <f t="shared" si="12"/>
        <v>1981.2325868651451</v>
      </c>
      <c r="G47" s="23"/>
      <c r="H47" s="23"/>
    </row>
    <row r="48" spans="2:8" x14ac:dyDescent="0.25">
      <c r="B48">
        <f t="shared" si="13"/>
        <v>29</v>
      </c>
      <c r="C48" s="5">
        <f t="shared" si="14"/>
        <v>1148095.6136053265</v>
      </c>
      <c r="D48" s="3">
        <f t="shared" si="10"/>
        <v>7731.6168178261023</v>
      </c>
      <c r="E48" s="3">
        <f t="shared" si="11"/>
        <v>5740.4780680266331</v>
      </c>
      <c r="F48" s="4">
        <f t="shared" si="12"/>
        <v>1991.1387497994692</v>
      </c>
      <c r="G48" s="23"/>
      <c r="H48" s="23"/>
    </row>
    <row r="49" spans="2:8" x14ac:dyDescent="0.25">
      <c r="B49">
        <f t="shared" si="13"/>
        <v>30</v>
      </c>
      <c r="C49" s="5">
        <f t="shared" si="14"/>
        <v>1146104.474855527</v>
      </c>
      <c r="D49" s="3">
        <f t="shared" si="10"/>
        <v>7731.6168178261023</v>
      </c>
      <c r="E49" s="3">
        <f t="shared" si="11"/>
        <v>5730.5223742776352</v>
      </c>
      <c r="F49" s="4">
        <f t="shared" si="12"/>
        <v>2001.0944435484671</v>
      </c>
      <c r="G49" s="23"/>
      <c r="H49" s="23"/>
    </row>
    <row r="50" spans="2:8" x14ac:dyDescent="0.25">
      <c r="B50">
        <f t="shared" si="13"/>
        <v>31</v>
      </c>
      <c r="C50" s="5">
        <f t="shared" si="14"/>
        <v>1144103.3804119786</v>
      </c>
      <c r="D50" s="3">
        <f t="shared" si="10"/>
        <v>7731.6168178261023</v>
      </c>
      <c r="E50" s="3">
        <f t="shared" si="11"/>
        <v>5720.5169020598923</v>
      </c>
      <c r="F50" s="4">
        <f t="shared" si="12"/>
        <v>2011.09991576621</v>
      </c>
      <c r="G50" s="23"/>
      <c r="H50" s="23"/>
    </row>
    <row r="51" spans="2:8" x14ac:dyDescent="0.25">
      <c r="B51">
        <f t="shared" si="13"/>
        <v>32</v>
      </c>
      <c r="C51" s="5">
        <f t="shared" si="14"/>
        <v>1142092.2804962124</v>
      </c>
      <c r="D51" s="3">
        <f t="shared" si="10"/>
        <v>7731.6168178261023</v>
      </c>
      <c r="E51" s="3">
        <f t="shared" si="11"/>
        <v>5710.4614024810617</v>
      </c>
      <c r="F51" s="4">
        <f t="shared" si="12"/>
        <v>2021.1554153450406</v>
      </c>
      <c r="G51" s="23"/>
      <c r="H51" s="23"/>
    </row>
    <row r="52" spans="2:8" x14ac:dyDescent="0.25">
      <c r="B52">
        <f t="shared" si="13"/>
        <v>33</v>
      </c>
      <c r="C52" s="5">
        <f t="shared" si="14"/>
        <v>1140071.1250808674</v>
      </c>
      <c r="D52" s="3">
        <f t="shared" si="10"/>
        <v>7731.6168178261023</v>
      </c>
      <c r="E52" s="3">
        <f t="shared" si="11"/>
        <v>5700.3556254043369</v>
      </c>
      <c r="F52" s="4">
        <f t="shared" si="12"/>
        <v>2031.2611924217654</v>
      </c>
      <c r="G52" s="23"/>
      <c r="H52" s="23"/>
    </row>
    <row r="53" spans="2:8" x14ac:dyDescent="0.25">
      <c r="B53">
        <f t="shared" si="13"/>
        <v>34</v>
      </c>
      <c r="C53" s="5">
        <f t="shared" si="14"/>
        <v>1138039.8638884458</v>
      </c>
      <c r="D53" s="3">
        <f t="shared" si="10"/>
        <v>7731.6168178261023</v>
      </c>
      <c r="E53" s="3">
        <f t="shared" si="11"/>
        <v>5690.1993194422284</v>
      </c>
      <c r="F53" s="4">
        <f t="shared" si="12"/>
        <v>2041.4174983838739</v>
      </c>
      <c r="G53" s="23"/>
      <c r="H53" s="23"/>
    </row>
    <row r="54" spans="2:8" x14ac:dyDescent="0.25">
      <c r="B54">
        <f t="shared" si="13"/>
        <v>35</v>
      </c>
      <c r="C54" s="5">
        <f t="shared" si="14"/>
        <v>1135998.4463900619</v>
      </c>
      <c r="D54" s="3">
        <f t="shared" si="10"/>
        <v>7731.6168178261023</v>
      </c>
      <c r="E54" s="3">
        <f t="shared" si="11"/>
        <v>5679.9922319503094</v>
      </c>
      <c r="F54" s="4">
        <f t="shared" si="12"/>
        <v>2051.6245858757929</v>
      </c>
      <c r="G54" s="23"/>
      <c r="H54" s="23"/>
    </row>
    <row r="55" spans="2:8" x14ac:dyDescent="0.25">
      <c r="B55">
        <f>B54+1</f>
        <v>36</v>
      </c>
      <c r="C55" s="5">
        <f>C54-F54</f>
        <v>1133946.8218041861</v>
      </c>
      <c r="D55" s="3">
        <f t="shared" si="10"/>
        <v>7731.6168178261023</v>
      </c>
      <c r="E55" s="3">
        <f t="shared" si="11"/>
        <v>5669.7341090209302</v>
      </c>
      <c r="F55" s="4">
        <f>D55-E55</f>
        <v>2061.8827088051721</v>
      </c>
      <c r="G55" s="23"/>
      <c r="H55" s="23"/>
    </row>
    <row r="56" spans="2:8" x14ac:dyDescent="0.25">
      <c r="B56" t="s">
        <v>12</v>
      </c>
      <c r="C56" s="73"/>
      <c r="D56" s="75">
        <f>SUM(D44:D55)</f>
        <v>92779.401813913209</v>
      </c>
      <c r="E56" s="75">
        <f>SUM(E44:E55)</f>
        <v>68702.742314945761</v>
      </c>
      <c r="F56" s="76">
        <f>SUM(F44:F55)</f>
        <v>24076.659498967463</v>
      </c>
      <c r="G56" s="23"/>
      <c r="H56" s="23"/>
    </row>
    <row r="59" spans="2:8" x14ac:dyDescent="0.25">
      <c r="B59">
        <f>B55+1</f>
        <v>37</v>
      </c>
      <c r="C59" s="2">
        <f>C55-F55</f>
        <v>1131884.9390953809</v>
      </c>
      <c r="D59" s="3">
        <f t="shared" ref="D59:D70" si="15">$D$16</f>
        <v>7731.6168178261023</v>
      </c>
      <c r="E59" s="3">
        <f t="shared" ref="E59:E70" si="16">C59*$D$11/12</f>
        <v>5659.4246954769042</v>
      </c>
      <c r="F59" s="4">
        <f t="shared" ref="F59:F69" si="17">D59-E59</f>
        <v>2072.1921223491981</v>
      </c>
    </row>
    <row r="60" spans="2:8" x14ac:dyDescent="0.25">
      <c r="B60">
        <f t="shared" ref="B60:B69" si="18">B59+1</f>
        <v>38</v>
      </c>
      <c r="C60" s="5">
        <f t="shared" ref="C60:C69" si="19">C59-F59</f>
        <v>1129812.7469730317</v>
      </c>
      <c r="D60" s="3">
        <f t="shared" si="15"/>
        <v>7731.6168178261023</v>
      </c>
      <c r="E60" s="3">
        <f t="shared" si="16"/>
        <v>5649.063734865158</v>
      </c>
      <c r="F60" s="4">
        <f t="shared" si="17"/>
        <v>2082.5530829609443</v>
      </c>
    </row>
    <row r="61" spans="2:8" x14ac:dyDescent="0.25">
      <c r="B61">
        <f t="shared" si="18"/>
        <v>39</v>
      </c>
      <c r="C61" s="5">
        <f t="shared" si="19"/>
        <v>1127730.1938900708</v>
      </c>
      <c r="D61" s="3">
        <f t="shared" si="15"/>
        <v>7731.6168178261023</v>
      </c>
      <c r="E61" s="3">
        <f t="shared" si="16"/>
        <v>5638.6509694503538</v>
      </c>
      <c r="F61" s="4">
        <f t="shared" si="17"/>
        <v>2092.9658483757485</v>
      </c>
    </row>
    <row r="62" spans="2:8" x14ac:dyDescent="0.25">
      <c r="B62">
        <f t="shared" si="18"/>
        <v>40</v>
      </c>
      <c r="C62" s="5">
        <f t="shared" si="19"/>
        <v>1125637.228041695</v>
      </c>
      <c r="D62" s="3">
        <f t="shared" si="15"/>
        <v>7731.6168178261023</v>
      </c>
      <c r="E62" s="3">
        <f t="shared" si="16"/>
        <v>5628.1861402084751</v>
      </c>
      <c r="F62" s="4">
        <f t="shared" si="17"/>
        <v>2103.4306776176272</v>
      </c>
    </row>
    <row r="63" spans="2:8" x14ac:dyDescent="0.25">
      <c r="B63">
        <f t="shared" si="18"/>
        <v>41</v>
      </c>
      <c r="C63" s="5">
        <f t="shared" si="19"/>
        <v>1123533.7973640773</v>
      </c>
      <c r="D63" s="3">
        <f t="shared" si="15"/>
        <v>7731.6168178261023</v>
      </c>
      <c r="E63" s="3">
        <f t="shared" si="16"/>
        <v>5617.6689868203866</v>
      </c>
      <c r="F63" s="4">
        <f t="shared" si="17"/>
        <v>2113.9478310057157</v>
      </c>
    </row>
    <row r="64" spans="2:8" x14ac:dyDescent="0.25">
      <c r="B64">
        <f t="shared" si="18"/>
        <v>42</v>
      </c>
      <c r="C64" s="5">
        <f t="shared" si="19"/>
        <v>1121419.8495330715</v>
      </c>
      <c r="D64" s="3">
        <f t="shared" si="15"/>
        <v>7731.6168178261023</v>
      </c>
      <c r="E64" s="3">
        <f t="shared" si="16"/>
        <v>5607.0992476653582</v>
      </c>
      <c r="F64" s="4">
        <f t="shared" si="17"/>
        <v>2124.5175701607441</v>
      </c>
    </row>
    <row r="65" spans="2:9" x14ac:dyDescent="0.25">
      <c r="B65">
        <f t="shared" si="18"/>
        <v>43</v>
      </c>
      <c r="C65" s="5">
        <f t="shared" si="19"/>
        <v>1119295.3319629107</v>
      </c>
      <c r="D65" s="3">
        <f t="shared" si="15"/>
        <v>7731.6168178261023</v>
      </c>
      <c r="E65" s="3">
        <f t="shared" si="16"/>
        <v>5596.4766598145534</v>
      </c>
      <c r="F65" s="4">
        <f t="shared" si="17"/>
        <v>2135.1401580115489</v>
      </c>
      <c r="H65" s="2"/>
      <c r="I65" s="17"/>
    </row>
    <row r="66" spans="2:9" x14ac:dyDescent="0.25">
      <c r="B66">
        <f t="shared" si="18"/>
        <v>44</v>
      </c>
      <c r="C66" s="5">
        <f t="shared" si="19"/>
        <v>1117160.1918048991</v>
      </c>
      <c r="D66" s="3">
        <f t="shared" si="15"/>
        <v>7731.6168178261023</v>
      </c>
      <c r="E66" s="3">
        <f t="shared" si="16"/>
        <v>5585.8009590244956</v>
      </c>
      <c r="F66" s="4">
        <f t="shared" si="17"/>
        <v>2145.8158588016067</v>
      </c>
      <c r="H66" s="13"/>
      <c r="I66" s="20"/>
    </row>
    <row r="67" spans="2:9" x14ac:dyDescent="0.25">
      <c r="B67">
        <f t="shared" si="18"/>
        <v>45</v>
      </c>
      <c r="C67" s="5">
        <f t="shared" si="19"/>
        <v>1115014.3759460975</v>
      </c>
      <c r="D67" s="3">
        <f t="shared" si="15"/>
        <v>7731.6168178261023</v>
      </c>
      <c r="E67" s="3">
        <f t="shared" si="16"/>
        <v>5575.0718797304871</v>
      </c>
      <c r="F67" s="4">
        <f t="shared" si="17"/>
        <v>2156.5449380956152</v>
      </c>
    </row>
    <row r="68" spans="2:9" x14ac:dyDescent="0.25">
      <c r="B68">
        <f t="shared" si="18"/>
        <v>46</v>
      </c>
      <c r="C68" s="5">
        <f t="shared" si="19"/>
        <v>1112857.8310080019</v>
      </c>
      <c r="D68" s="3">
        <f t="shared" si="15"/>
        <v>7731.6168178261023</v>
      </c>
      <c r="E68" s="3">
        <f t="shared" si="16"/>
        <v>5564.2891550400091</v>
      </c>
      <c r="F68" s="4">
        <f t="shared" si="17"/>
        <v>2167.3276627860932</v>
      </c>
      <c r="H68" s="13"/>
      <c r="I68" s="17"/>
    </row>
    <row r="69" spans="2:9" x14ac:dyDescent="0.25">
      <c r="B69">
        <f t="shared" si="18"/>
        <v>47</v>
      </c>
      <c r="C69" s="5">
        <f t="shared" si="19"/>
        <v>1110690.5033452159</v>
      </c>
      <c r="D69" s="3">
        <f t="shared" si="15"/>
        <v>7731.6168178261023</v>
      </c>
      <c r="E69" s="3">
        <f t="shared" si="16"/>
        <v>5553.4525167260799</v>
      </c>
      <c r="F69" s="4">
        <f t="shared" si="17"/>
        <v>2178.1643011000224</v>
      </c>
      <c r="H69" s="13"/>
      <c r="I69" s="11"/>
    </row>
    <row r="70" spans="2:9" x14ac:dyDescent="0.25">
      <c r="B70">
        <f>B69+1</f>
        <v>48</v>
      </c>
      <c r="C70" s="5">
        <f>C69-F69</f>
        <v>1108512.339044116</v>
      </c>
      <c r="D70" s="3">
        <f t="shared" si="15"/>
        <v>7731.6168178261023</v>
      </c>
      <c r="E70" s="3">
        <f t="shared" si="16"/>
        <v>5542.5616952205792</v>
      </c>
      <c r="F70" s="4">
        <f>D70-E70</f>
        <v>2189.0551226055231</v>
      </c>
      <c r="H70" s="5"/>
      <c r="I70" s="18"/>
    </row>
    <row r="71" spans="2:9" x14ac:dyDescent="0.25">
      <c r="B71" t="s">
        <v>13</v>
      </c>
      <c r="C71" s="73"/>
      <c r="D71" s="75">
        <f>SUM(D59:D70)</f>
        <v>92779.401813913209</v>
      </c>
      <c r="E71" s="75">
        <f>SUM(E59:E70)</f>
        <v>67217.746640042838</v>
      </c>
      <c r="F71" s="76">
        <f>SUM(F59:F70)</f>
        <v>25561.655173870386</v>
      </c>
      <c r="H71" s="13"/>
    </row>
    <row r="72" spans="2:9" x14ac:dyDescent="0.25">
      <c r="H72" s="13"/>
      <c r="I72" s="18"/>
    </row>
    <row r="73" spans="2:9" x14ac:dyDescent="0.25">
      <c r="B73">
        <f>B70+1</f>
        <v>49</v>
      </c>
      <c r="C73" s="2">
        <f>C70-F70</f>
        <v>1106323.2839215104</v>
      </c>
      <c r="D73" s="3">
        <f t="shared" ref="D73:D84" si="20">$D$16</f>
        <v>7731.6168178261023</v>
      </c>
      <c r="E73" s="3">
        <f t="shared" ref="E73:E84" si="21">C73*$D$11/12</f>
        <v>5531.6164196075515</v>
      </c>
      <c r="F73" s="4">
        <f t="shared" ref="F73:F83" si="22">D73-E73</f>
        <v>2200.0003982185508</v>
      </c>
    </row>
    <row r="74" spans="2:9" x14ac:dyDescent="0.25">
      <c r="B74">
        <f t="shared" ref="B74:B83" si="23">B73+1</f>
        <v>50</v>
      </c>
      <c r="C74" s="5">
        <f t="shared" ref="C74:C83" si="24">C73-F73</f>
        <v>1104123.2835232918</v>
      </c>
      <c r="D74" s="3">
        <f t="shared" si="20"/>
        <v>7731.6168178261023</v>
      </c>
      <c r="E74" s="3">
        <f t="shared" si="21"/>
        <v>5520.6164176164593</v>
      </c>
      <c r="F74" s="4">
        <f t="shared" si="22"/>
        <v>2211.000400209643</v>
      </c>
    </row>
    <row r="75" spans="2:9" x14ac:dyDescent="0.25">
      <c r="B75">
        <f t="shared" si="23"/>
        <v>51</v>
      </c>
      <c r="C75" s="5">
        <f t="shared" si="24"/>
        <v>1101912.2831230822</v>
      </c>
      <c r="D75" s="3">
        <f t="shared" si="20"/>
        <v>7731.6168178261023</v>
      </c>
      <c r="E75" s="3">
        <f t="shared" si="21"/>
        <v>5509.5614156154115</v>
      </c>
      <c r="F75" s="4">
        <f t="shared" si="22"/>
        <v>2222.0554022106908</v>
      </c>
    </row>
    <row r="76" spans="2:9" x14ac:dyDescent="0.25">
      <c r="B76">
        <f t="shared" si="23"/>
        <v>52</v>
      </c>
      <c r="C76" s="5">
        <f t="shared" si="24"/>
        <v>1099690.2277208716</v>
      </c>
      <c r="D76" s="3">
        <f t="shared" si="20"/>
        <v>7731.6168178261023</v>
      </c>
      <c r="E76" s="3">
        <f t="shared" si="21"/>
        <v>5498.4511386043569</v>
      </c>
      <c r="F76" s="4">
        <f t="shared" si="22"/>
        <v>2233.1656792217454</v>
      </c>
    </row>
    <row r="77" spans="2:9" x14ac:dyDescent="0.25">
      <c r="B77">
        <f t="shared" si="23"/>
        <v>53</v>
      </c>
      <c r="C77" s="5">
        <f t="shared" si="24"/>
        <v>1097457.0620416498</v>
      </c>
      <c r="D77" s="3">
        <f t="shared" si="20"/>
        <v>7731.6168178261023</v>
      </c>
      <c r="E77" s="3">
        <f t="shared" si="21"/>
        <v>5487.285310208249</v>
      </c>
      <c r="F77" s="4">
        <f t="shared" si="22"/>
        <v>2244.3315076178533</v>
      </c>
    </row>
    <row r="78" spans="2:9" x14ac:dyDescent="0.25">
      <c r="B78">
        <f t="shared" si="23"/>
        <v>54</v>
      </c>
      <c r="C78" s="5">
        <f t="shared" si="24"/>
        <v>1095212.730534032</v>
      </c>
      <c r="D78" s="3">
        <f t="shared" si="20"/>
        <v>7731.6168178261023</v>
      </c>
      <c r="E78" s="3">
        <f t="shared" si="21"/>
        <v>5476.0636526701601</v>
      </c>
      <c r="F78" s="4">
        <f t="shared" si="22"/>
        <v>2255.5531651559422</v>
      </c>
    </row>
    <row r="79" spans="2:9" x14ac:dyDescent="0.25">
      <c r="B79">
        <f t="shared" si="23"/>
        <v>55</v>
      </c>
      <c r="C79" s="5">
        <f t="shared" si="24"/>
        <v>1092957.1773688761</v>
      </c>
      <c r="D79" s="3">
        <f t="shared" si="20"/>
        <v>7731.6168178261023</v>
      </c>
      <c r="E79" s="3">
        <f t="shared" si="21"/>
        <v>5464.78588684438</v>
      </c>
      <c r="F79" s="4">
        <f t="shared" si="22"/>
        <v>2266.8309309817223</v>
      </c>
    </row>
    <row r="80" spans="2:9" x14ac:dyDescent="0.25">
      <c r="B80">
        <f t="shared" si="23"/>
        <v>56</v>
      </c>
      <c r="C80" s="5">
        <f t="shared" si="24"/>
        <v>1090690.3464378943</v>
      </c>
      <c r="D80" s="3">
        <f t="shared" si="20"/>
        <v>7731.6168178261023</v>
      </c>
      <c r="E80" s="3">
        <f t="shared" si="21"/>
        <v>5453.4517321894709</v>
      </c>
      <c r="F80" s="4">
        <f t="shared" si="22"/>
        <v>2278.1650856366314</v>
      </c>
    </row>
    <row r="81" spans="2:6" x14ac:dyDescent="0.25">
      <c r="B81">
        <f t="shared" si="23"/>
        <v>57</v>
      </c>
      <c r="C81" s="5">
        <f t="shared" si="24"/>
        <v>1088412.1813522577</v>
      </c>
      <c r="D81" s="3">
        <f t="shared" si="20"/>
        <v>7731.6168178261023</v>
      </c>
      <c r="E81" s="3">
        <f t="shared" si="21"/>
        <v>5442.0609067612886</v>
      </c>
      <c r="F81" s="4">
        <f t="shared" si="22"/>
        <v>2289.5559110648137</v>
      </c>
    </row>
    <row r="82" spans="2:6" x14ac:dyDescent="0.25">
      <c r="B82">
        <f t="shared" si="23"/>
        <v>58</v>
      </c>
      <c r="C82" s="5">
        <f t="shared" si="24"/>
        <v>1086122.6254411929</v>
      </c>
      <c r="D82" s="3">
        <f t="shared" si="20"/>
        <v>7731.6168178261023</v>
      </c>
      <c r="E82" s="3">
        <f t="shared" si="21"/>
        <v>5430.6131272059638</v>
      </c>
      <c r="F82" s="4">
        <f t="shared" si="22"/>
        <v>2301.0036906201385</v>
      </c>
    </row>
    <row r="83" spans="2:6" x14ac:dyDescent="0.25">
      <c r="B83">
        <f t="shared" si="23"/>
        <v>59</v>
      </c>
      <c r="C83" s="5">
        <f t="shared" si="24"/>
        <v>1083821.6217505727</v>
      </c>
      <c r="D83" s="3">
        <f t="shared" si="20"/>
        <v>7731.6168178261023</v>
      </c>
      <c r="E83" s="3">
        <f t="shared" si="21"/>
        <v>5419.1081087528628</v>
      </c>
      <c r="F83" s="4">
        <f t="shared" si="22"/>
        <v>2312.5087090732395</v>
      </c>
    </row>
    <row r="84" spans="2:6" x14ac:dyDescent="0.25">
      <c r="B84">
        <f>B83+1</f>
        <v>60</v>
      </c>
      <c r="C84" s="5">
        <f>C83-F83</f>
        <v>1081509.1130414994</v>
      </c>
      <c r="D84" s="3">
        <f t="shared" si="20"/>
        <v>7731.6168178261023</v>
      </c>
      <c r="E84" s="3">
        <f t="shared" si="21"/>
        <v>5407.545565207497</v>
      </c>
      <c r="F84" s="4">
        <f>D84-E84</f>
        <v>2324.0712526186053</v>
      </c>
    </row>
    <row r="85" spans="2:6" x14ac:dyDescent="0.25">
      <c r="B85" t="s">
        <v>16</v>
      </c>
      <c r="C85" s="73"/>
      <c r="D85" s="75">
        <f>SUM(D73:D84)</f>
        <v>92779.401813913209</v>
      </c>
      <c r="E85" s="75">
        <f>SUM(E73:E84)</f>
        <v>65641.159681283651</v>
      </c>
      <c r="F85" s="76">
        <f>SUM(F73:F84)</f>
        <v>27138.242132629573</v>
      </c>
    </row>
    <row r="87" spans="2:6" x14ac:dyDescent="0.25">
      <c r="B87">
        <f>B84+1</f>
        <v>61</v>
      </c>
      <c r="C87" s="2">
        <f>C84-F84</f>
        <v>1079185.0417888807</v>
      </c>
      <c r="D87" s="3">
        <f t="shared" ref="D87:D98" si="25">$D$16</f>
        <v>7731.6168178261023</v>
      </c>
      <c r="E87" s="3">
        <f t="shared" ref="E87:E98" si="26">C87*$D$11/12</f>
        <v>5395.9252089444035</v>
      </c>
      <c r="F87" s="4">
        <f t="shared" ref="F87:F97" si="27">D87-E87</f>
        <v>2335.6916088816988</v>
      </c>
    </row>
    <row r="88" spans="2:6" x14ac:dyDescent="0.25">
      <c r="B88">
        <f t="shared" ref="B88:B97" si="28">B87+1</f>
        <v>62</v>
      </c>
      <c r="C88" s="5">
        <f t="shared" ref="C88:C97" si="29">C87-F87</f>
        <v>1076849.3501799989</v>
      </c>
      <c r="D88" s="3">
        <f t="shared" si="25"/>
        <v>7731.6168178261023</v>
      </c>
      <c r="E88" s="3">
        <f t="shared" si="26"/>
        <v>5384.2467508999944</v>
      </c>
      <c r="F88" s="4">
        <f t="shared" si="27"/>
        <v>2347.3700669261079</v>
      </c>
    </row>
    <row r="89" spans="2:6" x14ac:dyDescent="0.25">
      <c r="B89">
        <f t="shared" si="28"/>
        <v>63</v>
      </c>
      <c r="C89" s="5">
        <f t="shared" si="29"/>
        <v>1074501.9801130728</v>
      </c>
      <c r="D89" s="3">
        <f t="shared" si="25"/>
        <v>7731.6168178261023</v>
      </c>
      <c r="E89" s="3">
        <f t="shared" si="26"/>
        <v>5372.5099005653638</v>
      </c>
      <c r="F89" s="4">
        <f t="shared" si="27"/>
        <v>2359.1069172607386</v>
      </c>
    </row>
    <row r="90" spans="2:6" x14ac:dyDescent="0.25">
      <c r="B90">
        <f t="shared" si="28"/>
        <v>64</v>
      </c>
      <c r="C90" s="5">
        <f t="shared" si="29"/>
        <v>1072142.8731958121</v>
      </c>
      <c r="D90" s="3">
        <f t="shared" si="25"/>
        <v>7731.6168178261023</v>
      </c>
      <c r="E90" s="3">
        <f t="shared" si="26"/>
        <v>5360.7143659790609</v>
      </c>
      <c r="F90" s="4">
        <f t="shared" si="27"/>
        <v>2370.9024518470414</v>
      </c>
    </row>
    <row r="91" spans="2:6" x14ac:dyDescent="0.25">
      <c r="B91">
        <f t="shared" si="28"/>
        <v>65</v>
      </c>
      <c r="C91" s="5">
        <f t="shared" si="29"/>
        <v>1069771.9707439651</v>
      </c>
      <c r="D91" s="3">
        <f t="shared" si="25"/>
        <v>7731.6168178261023</v>
      </c>
      <c r="E91" s="3">
        <f t="shared" si="26"/>
        <v>5348.8598537198259</v>
      </c>
      <c r="F91" s="4">
        <f t="shared" si="27"/>
        <v>2382.7569641062764</v>
      </c>
    </row>
    <row r="92" spans="2:6" x14ac:dyDescent="0.25">
      <c r="B92">
        <f t="shared" si="28"/>
        <v>66</v>
      </c>
      <c r="C92" s="5">
        <f t="shared" si="29"/>
        <v>1067389.2137798588</v>
      </c>
      <c r="D92" s="3">
        <f t="shared" si="25"/>
        <v>7731.6168178261023</v>
      </c>
      <c r="E92" s="3">
        <f t="shared" si="26"/>
        <v>5336.946068899294</v>
      </c>
      <c r="F92" s="4">
        <f t="shared" si="27"/>
        <v>2394.6707489268083</v>
      </c>
    </row>
    <row r="93" spans="2:6" x14ac:dyDescent="0.25">
      <c r="B93">
        <f t="shared" si="28"/>
        <v>67</v>
      </c>
      <c r="C93" s="5">
        <f t="shared" si="29"/>
        <v>1064994.5430309321</v>
      </c>
      <c r="D93" s="3">
        <f t="shared" si="25"/>
        <v>7731.6168178261023</v>
      </c>
      <c r="E93" s="3">
        <f t="shared" si="26"/>
        <v>5324.9727151546604</v>
      </c>
      <c r="F93" s="4">
        <f t="shared" si="27"/>
        <v>2406.6441026714419</v>
      </c>
    </row>
    <row r="94" spans="2:6" x14ac:dyDescent="0.25">
      <c r="B94">
        <f t="shared" si="28"/>
        <v>68</v>
      </c>
      <c r="C94" s="5">
        <f t="shared" si="29"/>
        <v>1062587.8989282607</v>
      </c>
      <c r="D94" s="3">
        <f t="shared" si="25"/>
        <v>7731.6168178261023</v>
      </c>
      <c r="E94" s="3">
        <f t="shared" si="26"/>
        <v>5312.9394946413031</v>
      </c>
      <c r="F94" s="4">
        <f t="shared" si="27"/>
        <v>2418.6773231847992</v>
      </c>
    </row>
    <row r="95" spans="2:6" x14ac:dyDescent="0.25">
      <c r="B95">
        <f t="shared" si="28"/>
        <v>69</v>
      </c>
      <c r="C95" s="5">
        <f t="shared" si="29"/>
        <v>1060169.2216050758</v>
      </c>
      <c r="D95" s="3">
        <f t="shared" si="25"/>
        <v>7731.6168178261023</v>
      </c>
      <c r="E95" s="3">
        <f t="shared" si="26"/>
        <v>5300.8461080253792</v>
      </c>
      <c r="F95" s="4">
        <f t="shared" si="27"/>
        <v>2430.7707098007231</v>
      </c>
    </row>
    <row r="96" spans="2:6" x14ac:dyDescent="0.25">
      <c r="B96">
        <f t="shared" si="28"/>
        <v>70</v>
      </c>
      <c r="C96" s="5">
        <f t="shared" si="29"/>
        <v>1057738.450895275</v>
      </c>
      <c r="D96" s="3">
        <f t="shared" si="25"/>
        <v>7731.6168178261023</v>
      </c>
      <c r="E96" s="3">
        <f t="shared" si="26"/>
        <v>5288.6922544763747</v>
      </c>
      <c r="F96" s="4">
        <f t="shared" si="27"/>
        <v>2442.9245633497276</v>
      </c>
    </row>
    <row r="97" spans="2:6" x14ac:dyDescent="0.25">
      <c r="B97">
        <f t="shared" si="28"/>
        <v>71</v>
      </c>
      <c r="C97" s="5">
        <f t="shared" si="29"/>
        <v>1055295.5263319253</v>
      </c>
      <c r="D97" s="3">
        <f t="shared" si="25"/>
        <v>7731.6168178261023</v>
      </c>
      <c r="E97" s="3">
        <f t="shared" si="26"/>
        <v>5276.4776316596262</v>
      </c>
      <c r="F97" s="4">
        <f t="shared" si="27"/>
        <v>2455.1391861664761</v>
      </c>
    </row>
    <row r="98" spans="2:6" x14ac:dyDescent="0.25">
      <c r="B98">
        <f>B97+1</f>
        <v>72</v>
      </c>
      <c r="C98" s="5">
        <f>C97-F97</f>
        <v>1052840.3871457588</v>
      </c>
      <c r="D98" s="3">
        <f t="shared" si="25"/>
        <v>7731.6168178261023</v>
      </c>
      <c r="E98" s="3">
        <f t="shared" si="26"/>
        <v>5264.2019357287945</v>
      </c>
      <c r="F98" s="4">
        <f>D98-E98</f>
        <v>2467.4148820973078</v>
      </c>
    </row>
    <row r="99" spans="2:6" x14ac:dyDescent="0.25">
      <c r="B99" t="s">
        <v>17</v>
      </c>
      <c r="C99" s="73"/>
      <c r="D99" s="75">
        <f>SUM(D87:D98)</f>
        <v>92779.401813913209</v>
      </c>
      <c r="E99" s="75">
        <f>SUM(E87:E98)</f>
        <v>63967.332288694073</v>
      </c>
      <c r="F99" s="76">
        <f>SUM(F87:F98)</f>
        <v>28812.069525219144</v>
      </c>
    </row>
    <row r="101" spans="2:6" x14ac:dyDescent="0.25">
      <c r="B101">
        <f>B98+1</f>
        <v>73</v>
      </c>
      <c r="C101" s="2">
        <f>C98-F98</f>
        <v>1050372.9722636614</v>
      </c>
      <c r="D101" s="3">
        <f t="shared" ref="D101:D112" si="30">$D$16</f>
        <v>7731.6168178261023</v>
      </c>
      <c r="E101" s="3">
        <f t="shared" ref="E101:E112" si="31">C101*$D$11/12</f>
        <v>5251.8648613183068</v>
      </c>
      <c r="F101" s="4">
        <f t="shared" ref="F101:F111" si="32">D101-E101</f>
        <v>2479.7519565077955</v>
      </c>
    </row>
    <row r="102" spans="2:6" x14ac:dyDescent="0.25">
      <c r="B102">
        <f t="shared" ref="B102:B111" si="33">B101+1</f>
        <v>74</v>
      </c>
      <c r="C102" s="5">
        <f t="shared" ref="C102:C111" si="34">C101-F101</f>
        <v>1047893.2203071536</v>
      </c>
      <c r="D102" s="3">
        <f t="shared" si="30"/>
        <v>7731.6168178261023</v>
      </c>
      <c r="E102" s="3">
        <f t="shared" si="31"/>
        <v>5239.4661015357678</v>
      </c>
      <c r="F102" s="4">
        <f t="shared" si="32"/>
        <v>2492.1507162903345</v>
      </c>
    </row>
    <row r="103" spans="2:6" x14ac:dyDescent="0.25">
      <c r="B103">
        <f t="shared" si="33"/>
        <v>75</v>
      </c>
      <c r="C103" s="5">
        <f t="shared" si="34"/>
        <v>1045401.0695908633</v>
      </c>
      <c r="D103" s="3">
        <f t="shared" si="30"/>
        <v>7731.6168178261023</v>
      </c>
      <c r="E103" s="3">
        <f t="shared" si="31"/>
        <v>5227.0053479543158</v>
      </c>
      <c r="F103" s="4">
        <f t="shared" si="32"/>
        <v>2504.6114698717865</v>
      </c>
    </row>
    <row r="104" spans="2:6" x14ac:dyDescent="0.25">
      <c r="B104">
        <f t="shared" si="33"/>
        <v>76</v>
      </c>
      <c r="C104" s="5">
        <f t="shared" si="34"/>
        <v>1042896.4581209915</v>
      </c>
      <c r="D104" s="3">
        <f t="shared" si="30"/>
        <v>7731.6168178261023</v>
      </c>
      <c r="E104" s="3">
        <f t="shared" si="31"/>
        <v>5214.4822906049567</v>
      </c>
      <c r="F104" s="4">
        <f t="shared" si="32"/>
        <v>2517.1345272211456</v>
      </c>
    </row>
    <row r="105" spans="2:6" x14ac:dyDescent="0.25">
      <c r="B105">
        <f t="shared" si="33"/>
        <v>77</v>
      </c>
      <c r="C105" s="5">
        <f t="shared" si="34"/>
        <v>1040379.3235937704</v>
      </c>
      <c r="D105" s="3">
        <f t="shared" si="30"/>
        <v>7731.6168178261023</v>
      </c>
      <c r="E105" s="3">
        <f t="shared" si="31"/>
        <v>5201.8966179688514</v>
      </c>
      <c r="F105" s="4">
        <f t="shared" si="32"/>
        <v>2529.7201998572509</v>
      </c>
    </row>
    <row r="106" spans="2:6" x14ac:dyDescent="0.25">
      <c r="B106">
        <f t="shared" si="33"/>
        <v>78</v>
      </c>
      <c r="C106" s="5">
        <f t="shared" si="34"/>
        <v>1037849.6033939131</v>
      </c>
      <c r="D106" s="3">
        <f t="shared" si="30"/>
        <v>7731.6168178261023</v>
      </c>
      <c r="E106" s="3">
        <f t="shared" si="31"/>
        <v>5189.2480169695655</v>
      </c>
      <c r="F106" s="4">
        <f t="shared" si="32"/>
        <v>2542.3688008565368</v>
      </c>
    </row>
    <row r="107" spans="2:6" x14ac:dyDescent="0.25">
      <c r="B107">
        <f t="shared" si="33"/>
        <v>79</v>
      </c>
      <c r="C107" s="5">
        <f t="shared" si="34"/>
        <v>1035307.2345930566</v>
      </c>
      <c r="D107" s="3">
        <f t="shared" si="30"/>
        <v>7731.6168178261023</v>
      </c>
      <c r="E107" s="3">
        <f t="shared" si="31"/>
        <v>5176.5361729652823</v>
      </c>
      <c r="F107" s="4">
        <f t="shared" si="32"/>
        <v>2555.08064486082</v>
      </c>
    </row>
    <row r="108" spans="2:6" x14ac:dyDescent="0.25">
      <c r="B108">
        <f t="shared" si="33"/>
        <v>80</v>
      </c>
      <c r="C108" s="5">
        <f t="shared" si="34"/>
        <v>1032752.1539481957</v>
      </c>
      <c r="D108" s="3">
        <f t="shared" si="30"/>
        <v>7731.6168178261023</v>
      </c>
      <c r="E108" s="3">
        <f t="shared" si="31"/>
        <v>5163.7607697409785</v>
      </c>
      <c r="F108" s="4">
        <f t="shared" si="32"/>
        <v>2567.8560480851238</v>
      </c>
    </row>
    <row r="109" spans="2:6" x14ac:dyDescent="0.25">
      <c r="B109">
        <f t="shared" si="33"/>
        <v>81</v>
      </c>
      <c r="C109" s="5">
        <f t="shared" si="34"/>
        <v>1030184.2979001106</v>
      </c>
      <c r="D109" s="3">
        <f t="shared" si="30"/>
        <v>7731.6168178261023</v>
      </c>
      <c r="E109" s="3">
        <f t="shared" si="31"/>
        <v>5150.9214895005525</v>
      </c>
      <c r="F109" s="4">
        <f t="shared" si="32"/>
        <v>2580.6953283255498</v>
      </c>
    </row>
    <row r="110" spans="2:6" x14ac:dyDescent="0.25">
      <c r="B110">
        <f t="shared" si="33"/>
        <v>82</v>
      </c>
      <c r="C110" s="5">
        <f t="shared" si="34"/>
        <v>1027603.6025717851</v>
      </c>
      <c r="D110" s="3">
        <f t="shared" si="30"/>
        <v>7731.6168178261023</v>
      </c>
      <c r="E110" s="3">
        <f t="shared" si="31"/>
        <v>5138.0180128589254</v>
      </c>
      <c r="F110" s="4">
        <f t="shared" si="32"/>
        <v>2593.5988049671769</v>
      </c>
    </row>
    <row r="111" spans="2:6" x14ac:dyDescent="0.25">
      <c r="B111">
        <f t="shared" si="33"/>
        <v>83</v>
      </c>
      <c r="C111" s="5">
        <f t="shared" si="34"/>
        <v>1025010.003766818</v>
      </c>
      <c r="D111" s="3">
        <f t="shared" si="30"/>
        <v>7731.6168178261023</v>
      </c>
      <c r="E111" s="3">
        <f t="shared" si="31"/>
        <v>5125.0500188340893</v>
      </c>
      <c r="F111" s="4">
        <f t="shared" si="32"/>
        <v>2606.566798992013</v>
      </c>
    </row>
    <row r="112" spans="2:6" x14ac:dyDescent="0.25">
      <c r="B112">
        <f>B111+1</f>
        <v>84</v>
      </c>
      <c r="C112" s="5">
        <f>C111-F111</f>
        <v>1022403.436967826</v>
      </c>
      <c r="D112" s="3">
        <f t="shared" si="30"/>
        <v>7731.6168178261023</v>
      </c>
      <c r="E112" s="3">
        <f t="shared" si="31"/>
        <v>5112.0171848391301</v>
      </c>
      <c r="F112" s="4">
        <f>D112-E112</f>
        <v>2619.5996329869722</v>
      </c>
    </row>
    <row r="113" spans="2:6" x14ac:dyDescent="0.25">
      <c r="B113" t="s">
        <v>18</v>
      </c>
      <c r="C113" s="73"/>
      <c r="D113" s="75">
        <f>SUM(D101:D112)</f>
        <v>92779.401813913209</v>
      </c>
      <c r="E113" s="75">
        <f>SUM(E101:E112)</f>
        <v>62190.266885090721</v>
      </c>
      <c r="F113" s="76">
        <f>SUM(F101:F112)</f>
        <v>30589.13492882251</v>
      </c>
    </row>
    <row r="115" spans="2:6" x14ac:dyDescent="0.25">
      <c r="B115">
        <f>B112+1</f>
        <v>85</v>
      </c>
      <c r="C115" s="2">
        <f>C112-F112</f>
        <v>1019783.837334839</v>
      </c>
      <c r="D115" s="3">
        <f t="shared" ref="D115:D126" si="35">$D$16</f>
        <v>7731.6168178261023</v>
      </c>
      <c r="E115" s="3">
        <f t="shared" ref="E115:E126" si="36">C115*$D$11/12</f>
        <v>5098.9191866741949</v>
      </c>
      <c r="F115" s="4">
        <f t="shared" ref="F115:F125" si="37">D115-E115</f>
        <v>2632.6976311519074</v>
      </c>
    </row>
    <row r="116" spans="2:6" x14ac:dyDescent="0.25">
      <c r="B116">
        <f t="shared" ref="B116:B125" si="38">B115+1</f>
        <v>86</v>
      </c>
      <c r="C116" s="5">
        <f t="shared" ref="C116:C125" si="39">C115-F115</f>
        <v>1017151.1397036872</v>
      </c>
      <c r="D116" s="3">
        <f t="shared" si="35"/>
        <v>7731.6168178261023</v>
      </c>
      <c r="E116" s="3">
        <f t="shared" si="36"/>
        <v>5085.7556985184356</v>
      </c>
      <c r="F116" s="4">
        <f t="shared" si="37"/>
        <v>2645.8611193076667</v>
      </c>
    </row>
    <row r="117" spans="2:6" x14ac:dyDescent="0.25">
      <c r="B117">
        <f t="shared" si="38"/>
        <v>87</v>
      </c>
      <c r="C117" s="5">
        <f t="shared" si="39"/>
        <v>1014505.2785843795</v>
      </c>
      <c r="D117" s="3">
        <f t="shared" si="35"/>
        <v>7731.6168178261023</v>
      </c>
      <c r="E117" s="3">
        <f t="shared" si="36"/>
        <v>5072.5263929218972</v>
      </c>
      <c r="F117" s="4">
        <f t="shared" si="37"/>
        <v>2659.0904249042051</v>
      </c>
    </row>
    <row r="118" spans="2:6" x14ac:dyDescent="0.25">
      <c r="B118">
        <f t="shared" si="38"/>
        <v>88</v>
      </c>
      <c r="C118" s="5">
        <f t="shared" si="39"/>
        <v>1011846.1881594752</v>
      </c>
      <c r="D118" s="3">
        <f t="shared" si="35"/>
        <v>7731.6168178261023</v>
      </c>
      <c r="E118" s="3">
        <f t="shared" si="36"/>
        <v>5059.2309407973762</v>
      </c>
      <c r="F118" s="4">
        <f t="shared" si="37"/>
        <v>2672.3858770287261</v>
      </c>
    </row>
    <row r="119" spans="2:6" x14ac:dyDescent="0.25">
      <c r="B119">
        <f t="shared" si="38"/>
        <v>89</v>
      </c>
      <c r="C119" s="5">
        <f t="shared" si="39"/>
        <v>1009173.8022824465</v>
      </c>
      <c r="D119" s="3">
        <f t="shared" si="35"/>
        <v>7731.6168178261023</v>
      </c>
      <c r="E119" s="3">
        <f t="shared" si="36"/>
        <v>5045.8690114122319</v>
      </c>
      <c r="F119" s="4">
        <f t="shared" si="37"/>
        <v>2685.7478064138704</v>
      </c>
    </row>
    <row r="120" spans="2:6" x14ac:dyDescent="0.25">
      <c r="B120">
        <f t="shared" si="38"/>
        <v>90</v>
      </c>
      <c r="C120" s="5">
        <f t="shared" si="39"/>
        <v>1006488.0544760326</v>
      </c>
      <c r="D120" s="3">
        <f t="shared" si="35"/>
        <v>7731.6168178261023</v>
      </c>
      <c r="E120" s="3">
        <f t="shared" si="36"/>
        <v>5032.4402723801632</v>
      </c>
      <c r="F120" s="4">
        <f t="shared" si="37"/>
        <v>2699.1765454459392</v>
      </c>
    </row>
    <row r="121" spans="2:6" x14ac:dyDescent="0.25">
      <c r="B121">
        <f t="shared" si="38"/>
        <v>91</v>
      </c>
      <c r="C121" s="5">
        <f t="shared" si="39"/>
        <v>1003788.8779305867</v>
      </c>
      <c r="D121" s="3">
        <f t="shared" si="35"/>
        <v>7731.6168178261023</v>
      </c>
      <c r="E121" s="3">
        <f t="shared" si="36"/>
        <v>5018.9443896529328</v>
      </c>
      <c r="F121" s="4">
        <f t="shared" si="37"/>
        <v>2712.6724281731695</v>
      </c>
    </row>
    <row r="122" spans="2:6" x14ac:dyDescent="0.25">
      <c r="B122">
        <f t="shared" si="38"/>
        <v>92</v>
      </c>
      <c r="C122" s="5">
        <f t="shared" si="39"/>
        <v>1001076.2055024136</v>
      </c>
      <c r="D122" s="3">
        <f t="shared" si="35"/>
        <v>7731.6168178261023</v>
      </c>
      <c r="E122" s="3">
        <f t="shared" si="36"/>
        <v>5005.3810275120677</v>
      </c>
      <c r="F122" s="4">
        <f t="shared" si="37"/>
        <v>2726.2357903140346</v>
      </c>
    </row>
    <row r="123" spans="2:6" x14ac:dyDescent="0.25">
      <c r="B123">
        <f t="shared" si="38"/>
        <v>93</v>
      </c>
      <c r="C123" s="5">
        <f t="shared" si="39"/>
        <v>998349.96971209953</v>
      </c>
      <c r="D123" s="3">
        <f t="shared" si="35"/>
        <v>7731.6168178261023</v>
      </c>
      <c r="E123" s="3">
        <f t="shared" si="36"/>
        <v>4991.7498485604974</v>
      </c>
      <c r="F123" s="4">
        <f t="shared" si="37"/>
        <v>2739.8669692656049</v>
      </c>
    </row>
    <row r="124" spans="2:6" x14ac:dyDescent="0.25">
      <c r="B124">
        <f t="shared" si="38"/>
        <v>94</v>
      </c>
      <c r="C124" s="5">
        <f t="shared" si="39"/>
        <v>995610.1027428339</v>
      </c>
      <c r="D124" s="3">
        <f t="shared" si="35"/>
        <v>7731.6168178261023</v>
      </c>
      <c r="E124" s="3">
        <f t="shared" si="36"/>
        <v>4978.050513714169</v>
      </c>
      <c r="F124" s="4">
        <f t="shared" si="37"/>
        <v>2753.5663041119333</v>
      </c>
    </row>
    <row r="125" spans="2:6" x14ac:dyDescent="0.25">
      <c r="B125">
        <f t="shared" si="38"/>
        <v>95</v>
      </c>
      <c r="C125" s="5">
        <f t="shared" si="39"/>
        <v>992856.53643872193</v>
      </c>
      <c r="D125" s="3">
        <f t="shared" si="35"/>
        <v>7731.6168178261023</v>
      </c>
      <c r="E125" s="3">
        <f t="shared" si="36"/>
        <v>4964.2826821936096</v>
      </c>
      <c r="F125" s="4">
        <f t="shared" si="37"/>
        <v>2767.3341356324927</v>
      </c>
    </row>
    <row r="126" spans="2:6" x14ac:dyDescent="0.25">
      <c r="B126">
        <f>B125+1</f>
        <v>96</v>
      </c>
      <c r="C126" s="5">
        <f>C125-F125</f>
        <v>990089.20230308943</v>
      </c>
      <c r="D126" s="3">
        <f t="shared" si="35"/>
        <v>7731.6168178261023</v>
      </c>
      <c r="E126" s="3">
        <f t="shared" si="36"/>
        <v>4950.446011515447</v>
      </c>
      <c r="F126" s="4">
        <f>D126-E126</f>
        <v>2781.1708063106553</v>
      </c>
    </row>
    <row r="127" spans="2:6" x14ac:dyDescent="0.25">
      <c r="B127" t="s">
        <v>19</v>
      </c>
      <c r="C127" s="73"/>
      <c r="D127" s="75">
        <f>SUM(D115:D126)</f>
        <v>92779.401813913209</v>
      </c>
      <c r="E127" s="75">
        <f>SUM(E115:E126)</f>
        <v>60303.595975853023</v>
      </c>
      <c r="F127" s="76">
        <f>SUM(F115:F126)</f>
        <v>32475.805838060205</v>
      </c>
    </row>
    <row r="129" spans="2:6" x14ac:dyDescent="0.25">
      <c r="B129">
        <f>B126+1</f>
        <v>97</v>
      </c>
      <c r="C129" s="2">
        <f>C126-F126</f>
        <v>987308.03149677883</v>
      </c>
      <c r="D129" s="3">
        <f t="shared" ref="D129:D140" si="40">$D$16</f>
        <v>7731.6168178261023</v>
      </c>
      <c r="E129" s="3">
        <f t="shared" ref="E129:E140" si="41">C129*$D$11/12</f>
        <v>4936.5401574838934</v>
      </c>
      <c r="F129" s="4">
        <f t="shared" ref="F129:F139" si="42">D129-E129</f>
        <v>2795.0766603422089</v>
      </c>
    </row>
    <row r="130" spans="2:6" x14ac:dyDescent="0.25">
      <c r="B130">
        <f t="shared" ref="B130:B139" si="43">B129+1</f>
        <v>98</v>
      </c>
      <c r="C130" s="5">
        <f t="shared" ref="C130:C139" si="44">C129-F129</f>
        <v>984512.95483643666</v>
      </c>
      <c r="D130" s="3">
        <f t="shared" si="40"/>
        <v>7731.6168178261023</v>
      </c>
      <c r="E130" s="3">
        <f t="shared" si="41"/>
        <v>4922.5647741821831</v>
      </c>
      <c r="F130" s="4">
        <f t="shared" si="42"/>
        <v>2809.0520436439192</v>
      </c>
    </row>
    <row r="131" spans="2:6" x14ac:dyDescent="0.25">
      <c r="B131">
        <f t="shared" si="43"/>
        <v>99</v>
      </c>
      <c r="C131" s="5">
        <f t="shared" si="44"/>
        <v>981703.90279279277</v>
      </c>
      <c r="D131" s="3">
        <f t="shared" si="40"/>
        <v>7731.6168178261023</v>
      </c>
      <c r="E131" s="3">
        <f t="shared" si="41"/>
        <v>4908.5195139639636</v>
      </c>
      <c r="F131" s="4">
        <f t="shared" si="42"/>
        <v>2823.0973038621387</v>
      </c>
    </row>
    <row r="132" spans="2:6" x14ac:dyDescent="0.25">
      <c r="B132">
        <f t="shared" si="43"/>
        <v>100</v>
      </c>
      <c r="C132" s="5">
        <f t="shared" si="44"/>
        <v>978880.80548893067</v>
      </c>
      <c r="D132" s="3">
        <f t="shared" si="40"/>
        <v>7731.6168178261023</v>
      </c>
      <c r="E132" s="3">
        <f t="shared" si="41"/>
        <v>4894.4040274446534</v>
      </c>
      <c r="F132" s="4">
        <f t="shared" si="42"/>
        <v>2837.2127903814489</v>
      </c>
    </row>
    <row r="133" spans="2:6" x14ac:dyDescent="0.25">
      <c r="B133">
        <f t="shared" si="43"/>
        <v>101</v>
      </c>
      <c r="C133" s="5">
        <f t="shared" si="44"/>
        <v>976043.59269854927</v>
      </c>
      <c r="D133" s="3">
        <f t="shared" si="40"/>
        <v>7731.6168178261023</v>
      </c>
      <c r="E133" s="3">
        <f t="shared" si="41"/>
        <v>4880.2179634927461</v>
      </c>
      <c r="F133" s="4">
        <f t="shared" si="42"/>
        <v>2851.3988543333562</v>
      </c>
    </row>
    <row r="134" spans="2:6" x14ac:dyDescent="0.25">
      <c r="B134">
        <f t="shared" si="43"/>
        <v>102</v>
      </c>
      <c r="C134" s="5">
        <f t="shared" si="44"/>
        <v>973192.19384421594</v>
      </c>
      <c r="D134" s="3">
        <f t="shared" si="40"/>
        <v>7731.6168178261023</v>
      </c>
      <c r="E134" s="3">
        <f t="shared" si="41"/>
        <v>4865.9609692210797</v>
      </c>
      <c r="F134" s="4">
        <f t="shared" si="42"/>
        <v>2865.6558486050226</v>
      </c>
    </row>
    <row r="135" spans="2:6" x14ac:dyDescent="0.25">
      <c r="B135">
        <f t="shared" si="43"/>
        <v>103</v>
      </c>
      <c r="C135" s="5">
        <f t="shared" si="44"/>
        <v>970326.53799561097</v>
      </c>
      <c r="D135" s="3">
        <f t="shared" si="40"/>
        <v>7731.6168178261023</v>
      </c>
      <c r="E135" s="3">
        <f t="shared" si="41"/>
        <v>4851.6326899780552</v>
      </c>
      <c r="F135" s="4">
        <f t="shared" si="42"/>
        <v>2879.9841278480471</v>
      </c>
    </row>
    <row r="136" spans="2:6" x14ac:dyDescent="0.25">
      <c r="B136">
        <f t="shared" si="43"/>
        <v>104</v>
      </c>
      <c r="C136" s="5">
        <f t="shared" si="44"/>
        <v>967446.55386776291</v>
      </c>
      <c r="D136" s="3">
        <f t="shared" si="40"/>
        <v>7731.6168178261023</v>
      </c>
      <c r="E136" s="3">
        <f t="shared" si="41"/>
        <v>4837.2327693388143</v>
      </c>
      <c r="F136" s="4">
        <f t="shared" si="42"/>
        <v>2894.3840484872881</v>
      </c>
    </row>
    <row r="137" spans="2:6" x14ac:dyDescent="0.25">
      <c r="B137">
        <f t="shared" si="43"/>
        <v>105</v>
      </c>
      <c r="C137" s="5">
        <f t="shared" si="44"/>
        <v>964552.16981927562</v>
      </c>
      <c r="D137" s="3">
        <f t="shared" si="40"/>
        <v>7731.6168178261023</v>
      </c>
      <c r="E137" s="3">
        <f t="shared" si="41"/>
        <v>4822.7608490963785</v>
      </c>
      <c r="F137" s="4">
        <f t="shared" si="42"/>
        <v>2908.8559687297238</v>
      </c>
    </row>
    <row r="138" spans="2:6" x14ac:dyDescent="0.25">
      <c r="B138">
        <f t="shared" si="43"/>
        <v>106</v>
      </c>
      <c r="C138" s="5">
        <f t="shared" si="44"/>
        <v>961643.31385054591</v>
      </c>
      <c r="D138" s="3">
        <f t="shared" si="40"/>
        <v>7731.6168178261023</v>
      </c>
      <c r="E138" s="3">
        <f t="shared" si="41"/>
        <v>4808.2165692527296</v>
      </c>
      <c r="F138" s="4">
        <f t="shared" si="42"/>
        <v>2923.4002485733727</v>
      </c>
    </row>
    <row r="139" spans="2:6" x14ac:dyDescent="0.25">
      <c r="B139">
        <f t="shared" si="43"/>
        <v>107</v>
      </c>
      <c r="C139" s="5">
        <f t="shared" si="44"/>
        <v>958719.91360197251</v>
      </c>
      <c r="D139" s="3">
        <f t="shared" si="40"/>
        <v>7731.6168178261023</v>
      </c>
      <c r="E139" s="3">
        <f t="shared" si="41"/>
        <v>4793.5995680098622</v>
      </c>
      <c r="F139" s="4">
        <f t="shared" si="42"/>
        <v>2938.0172498162401</v>
      </c>
    </row>
    <row r="140" spans="2:6" x14ac:dyDescent="0.25">
      <c r="B140">
        <f>B139+1</f>
        <v>108</v>
      </c>
      <c r="C140" s="5">
        <f>C139-F139</f>
        <v>955781.8963521563</v>
      </c>
      <c r="D140" s="3">
        <f t="shared" si="40"/>
        <v>7731.6168178261023</v>
      </c>
      <c r="E140" s="3">
        <f t="shared" si="41"/>
        <v>4778.9094817607811</v>
      </c>
      <c r="F140" s="4">
        <f>D140-E140</f>
        <v>2952.7073360653212</v>
      </c>
    </row>
    <row r="141" spans="2:6" x14ac:dyDescent="0.25">
      <c r="B141" t="s">
        <v>20</v>
      </c>
      <c r="C141" s="73"/>
      <c r="D141" s="75">
        <f>SUM(D129:D140)</f>
        <v>92779.401813913209</v>
      </c>
      <c r="E141" s="75">
        <f>SUM(E129:E140)</f>
        <v>58300.559333225137</v>
      </c>
      <c r="F141" s="76">
        <f>SUM(F129:F140)</f>
        <v>34478.842480688087</v>
      </c>
    </row>
    <row r="143" spans="2:6" x14ac:dyDescent="0.25">
      <c r="B143">
        <f>B140+1</f>
        <v>109</v>
      </c>
      <c r="C143" s="2">
        <f>C140-F140</f>
        <v>952829.18901609094</v>
      </c>
      <c r="D143" s="3">
        <f t="shared" ref="D143:D154" si="45">$D$16</f>
        <v>7731.6168178261023</v>
      </c>
      <c r="E143" s="3">
        <f t="shared" ref="E143:E154" si="46">C143*$D$11/12</f>
        <v>4764.145945080455</v>
      </c>
      <c r="F143" s="4">
        <f t="shared" ref="F143:F153" si="47">D143-E143</f>
        <v>2967.4708727456473</v>
      </c>
    </row>
    <row r="144" spans="2:6" x14ac:dyDescent="0.25">
      <c r="B144">
        <f t="shared" ref="B144:B153" si="48">B143+1</f>
        <v>110</v>
      </c>
      <c r="C144" s="5">
        <f t="shared" ref="C144:C153" si="49">C143-F143</f>
        <v>949861.71814334532</v>
      </c>
      <c r="D144" s="3">
        <f t="shared" si="45"/>
        <v>7731.6168178261023</v>
      </c>
      <c r="E144" s="3">
        <f t="shared" si="46"/>
        <v>4749.3085907167269</v>
      </c>
      <c r="F144" s="4">
        <f t="shared" si="47"/>
        <v>2982.3082271093754</v>
      </c>
    </row>
    <row r="145" spans="2:6" x14ac:dyDescent="0.25">
      <c r="B145">
        <f t="shared" si="48"/>
        <v>111</v>
      </c>
      <c r="C145" s="5">
        <f t="shared" si="49"/>
        <v>946879.40991623595</v>
      </c>
      <c r="D145" s="3">
        <f t="shared" si="45"/>
        <v>7731.6168178261023</v>
      </c>
      <c r="E145" s="3">
        <f t="shared" si="46"/>
        <v>4734.39704958118</v>
      </c>
      <c r="F145" s="4">
        <f t="shared" si="47"/>
        <v>2997.2197682449223</v>
      </c>
    </row>
    <row r="146" spans="2:6" x14ac:dyDescent="0.25">
      <c r="B146">
        <f t="shared" si="48"/>
        <v>112</v>
      </c>
      <c r="C146" s="5">
        <f t="shared" si="49"/>
        <v>943882.19014799106</v>
      </c>
      <c r="D146" s="3">
        <f t="shared" si="45"/>
        <v>7731.6168178261023</v>
      </c>
      <c r="E146" s="3">
        <f t="shared" si="46"/>
        <v>4719.4109507399553</v>
      </c>
      <c r="F146" s="4">
        <f t="shared" si="47"/>
        <v>3012.205867086147</v>
      </c>
    </row>
    <row r="147" spans="2:6" x14ac:dyDescent="0.25">
      <c r="B147">
        <f t="shared" si="48"/>
        <v>113</v>
      </c>
      <c r="C147" s="5">
        <f t="shared" si="49"/>
        <v>940869.98428090487</v>
      </c>
      <c r="D147" s="3">
        <f t="shared" si="45"/>
        <v>7731.6168178261023</v>
      </c>
      <c r="E147" s="3">
        <f t="shared" si="46"/>
        <v>4704.3499214045241</v>
      </c>
      <c r="F147" s="4">
        <f t="shared" si="47"/>
        <v>3027.2668964215782</v>
      </c>
    </row>
    <row r="148" spans="2:6" x14ac:dyDescent="0.25">
      <c r="B148">
        <f t="shared" si="48"/>
        <v>114</v>
      </c>
      <c r="C148" s="5">
        <f t="shared" si="49"/>
        <v>937842.71738448332</v>
      </c>
      <c r="D148" s="3">
        <f t="shared" si="45"/>
        <v>7731.6168178261023</v>
      </c>
      <c r="E148" s="3">
        <f t="shared" si="46"/>
        <v>4689.2135869224167</v>
      </c>
      <c r="F148" s="4">
        <f t="shared" si="47"/>
        <v>3042.4032309036857</v>
      </c>
    </row>
    <row r="149" spans="2:6" x14ac:dyDescent="0.25">
      <c r="B149">
        <f t="shared" si="48"/>
        <v>115</v>
      </c>
      <c r="C149" s="5">
        <f t="shared" si="49"/>
        <v>934800.31415357965</v>
      </c>
      <c r="D149" s="3">
        <f t="shared" si="45"/>
        <v>7731.6168178261023</v>
      </c>
      <c r="E149" s="3">
        <f t="shared" si="46"/>
        <v>4674.0015707678986</v>
      </c>
      <c r="F149" s="4">
        <f t="shared" si="47"/>
        <v>3057.6152470582037</v>
      </c>
    </row>
    <row r="150" spans="2:6" x14ac:dyDescent="0.25">
      <c r="B150">
        <f t="shared" si="48"/>
        <v>116</v>
      </c>
      <c r="C150" s="5">
        <f t="shared" si="49"/>
        <v>931742.69890652143</v>
      </c>
      <c r="D150" s="3">
        <f t="shared" si="45"/>
        <v>7731.6168178261023</v>
      </c>
      <c r="E150" s="3">
        <f t="shared" si="46"/>
        <v>4658.713494532607</v>
      </c>
      <c r="F150" s="4">
        <f t="shared" si="47"/>
        <v>3072.9033232934953</v>
      </c>
    </row>
    <row r="151" spans="2:6" x14ac:dyDescent="0.25">
      <c r="B151">
        <f t="shared" si="48"/>
        <v>117</v>
      </c>
      <c r="C151" s="5">
        <f t="shared" si="49"/>
        <v>928669.79558322788</v>
      </c>
      <c r="D151" s="3">
        <f t="shared" si="45"/>
        <v>7731.6168178261023</v>
      </c>
      <c r="E151" s="3">
        <f t="shared" si="46"/>
        <v>4643.3489779161391</v>
      </c>
      <c r="F151" s="4">
        <f t="shared" si="47"/>
        <v>3088.2678399099632</v>
      </c>
    </row>
    <row r="152" spans="2:6" x14ac:dyDescent="0.25">
      <c r="B152">
        <f t="shared" si="48"/>
        <v>118</v>
      </c>
      <c r="C152" s="5">
        <f t="shared" si="49"/>
        <v>925581.52774331789</v>
      </c>
      <c r="D152" s="3">
        <f t="shared" si="45"/>
        <v>7731.6168178261023</v>
      </c>
      <c r="E152" s="3">
        <f t="shared" si="46"/>
        <v>4627.9076387165887</v>
      </c>
      <c r="F152" s="4">
        <f t="shared" si="47"/>
        <v>3103.7091791095136</v>
      </c>
    </row>
    <row r="153" spans="2:6" x14ac:dyDescent="0.25">
      <c r="B153">
        <f t="shared" si="48"/>
        <v>119</v>
      </c>
      <c r="C153" s="5">
        <f t="shared" si="49"/>
        <v>922477.81856420834</v>
      </c>
      <c r="D153" s="3">
        <f t="shared" si="45"/>
        <v>7731.6168178261023</v>
      </c>
      <c r="E153" s="3">
        <f t="shared" si="46"/>
        <v>4612.3890928210412</v>
      </c>
      <c r="F153" s="4">
        <f t="shared" si="47"/>
        <v>3119.2277250050611</v>
      </c>
    </row>
    <row r="154" spans="2:6" x14ac:dyDescent="0.25">
      <c r="B154">
        <f>B153+1</f>
        <v>120</v>
      </c>
      <c r="C154" s="5">
        <f>C153-F153</f>
        <v>919358.59083920333</v>
      </c>
      <c r="D154" s="3">
        <f t="shared" si="45"/>
        <v>7731.6168178261023</v>
      </c>
      <c r="E154" s="3">
        <f t="shared" si="46"/>
        <v>4596.7929541960166</v>
      </c>
      <c r="F154" s="4">
        <f>D154-E154</f>
        <v>3134.8238636300857</v>
      </c>
    </row>
    <row r="155" spans="2:6" x14ac:dyDescent="0.25">
      <c r="B155" t="s">
        <v>21</v>
      </c>
      <c r="C155" s="73"/>
      <c r="D155" s="75">
        <f>SUM(D143:D154)</f>
        <v>92779.401813913209</v>
      </c>
      <c r="E155" s="75">
        <f>SUM(E143:E154)</f>
        <v>56173.979773395542</v>
      </c>
      <c r="F155" s="76">
        <f>SUM(F143:F154)</f>
        <v>36605.422040517682</v>
      </c>
    </row>
    <row r="157" spans="2:6" x14ac:dyDescent="0.25">
      <c r="C157" s="2"/>
      <c r="D157" s="3"/>
      <c r="E157" s="3"/>
      <c r="F157" s="4"/>
    </row>
    <row r="158" spans="2:6" x14ac:dyDescent="0.25">
      <c r="C158" s="5"/>
      <c r="D158" s="3"/>
      <c r="E158" s="3"/>
      <c r="F158" s="4"/>
    </row>
    <row r="159" spans="2:6" x14ac:dyDescent="0.25">
      <c r="C159" s="5"/>
      <c r="D159" s="3"/>
      <c r="E159" s="3"/>
      <c r="F159" s="4"/>
    </row>
    <row r="160" spans="2:6" x14ac:dyDescent="0.25">
      <c r="C160" s="5"/>
      <c r="D160" s="3"/>
      <c r="E160" s="3"/>
      <c r="F160" s="4"/>
    </row>
    <row r="161" spans="3:6" x14ac:dyDescent="0.25">
      <c r="C161" s="5"/>
      <c r="D161" s="3"/>
      <c r="E161" s="3"/>
      <c r="F161" s="4"/>
    </row>
    <row r="162" spans="3:6" x14ac:dyDescent="0.25">
      <c r="C162" s="5"/>
      <c r="D162" s="3"/>
      <c r="E162" s="3"/>
      <c r="F162" s="4"/>
    </row>
    <row r="163" spans="3:6" x14ac:dyDescent="0.25">
      <c r="C163" s="5"/>
      <c r="D163" s="3"/>
      <c r="E163" s="3"/>
      <c r="F163" s="4"/>
    </row>
    <row r="164" spans="3:6" x14ac:dyDescent="0.25">
      <c r="C164" s="5"/>
      <c r="D164" s="3"/>
      <c r="E164" s="3"/>
      <c r="F164" s="4"/>
    </row>
    <row r="165" spans="3:6" x14ac:dyDescent="0.25">
      <c r="C165" s="5"/>
      <c r="D165" s="3"/>
      <c r="E165" s="3"/>
      <c r="F165" s="4"/>
    </row>
    <row r="166" spans="3:6" x14ac:dyDescent="0.25">
      <c r="C166" s="5"/>
      <c r="D166" s="3"/>
      <c r="E166" s="3"/>
      <c r="F166" s="4"/>
    </row>
    <row r="167" spans="3:6" x14ac:dyDescent="0.25">
      <c r="C167" s="5"/>
      <c r="D167" s="3"/>
      <c r="E167" s="3"/>
      <c r="F167" s="4"/>
    </row>
    <row r="168" spans="3:6" x14ac:dyDescent="0.25">
      <c r="C168" s="5"/>
      <c r="D168" s="3"/>
      <c r="E168" s="3"/>
      <c r="F168" s="4"/>
    </row>
    <row r="169" spans="3:6" x14ac:dyDescent="0.25">
      <c r="C169" s="5"/>
      <c r="D169" s="6"/>
      <c r="E169" s="6"/>
      <c r="F169" s="6"/>
    </row>
    <row r="171" spans="3:6" x14ac:dyDescent="0.25">
      <c r="C171" s="2"/>
      <c r="D171" s="3"/>
      <c r="E171" s="3"/>
      <c r="F171" s="4"/>
    </row>
    <row r="172" spans="3:6" x14ac:dyDescent="0.25">
      <c r="C172" s="5"/>
      <c r="D172" s="3"/>
      <c r="E172" s="3"/>
      <c r="F172" s="4"/>
    </row>
    <row r="173" spans="3:6" x14ac:dyDescent="0.25">
      <c r="C173" s="5"/>
      <c r="D173" s="3"/>
      <c r="E173" s="3"/>
      <c r="F173" s="4"/>
    </row>
    <row r="174" spans="3:6" x14ac:dyDescent="0.25">
      <c r="C174" s="5"/>
      <c r="D174" s="3"/>
      <c r="E174" s="3"/>
      <c r="F174" s="4"/>
    </row>
    <row r="175" spans="3:6" x14ac:dyDescent="0.25">
      <c r="C175" s="5"/>
      <c r="D175" s="3"/>
      <c r="E175" s="3"/>
      <c r="F175" s="4"/>
    </row>
    <row r="176" spans="3:6" x14ac:dyDescent="0.25">
      <c r="C176" s="5"/>
      <c r="D176" s="3"/>
      <c r="E176" s="3"/>
      <c r="F176" s="4"/>
    </row>
    <row r="177" spans="3:6" x14ac:dyDescent="0.25">
      <c r="C177" s="5"/>
      <c r="D177" s="3"/>
      <c r="E177" s="3"/>
      <c r="F177" s="4"/>
    </row>
    <row r="178" spans="3:6" x14ac:dyDescent="0.25">
      <c r="C178" s="5"/>
      <c r="D178" s="3"/>
      <c r="E178" s="3"/>
      <c r="F178" s="4"/>
    </row>
    <row r="179" spans="3:6" x14ac:dyDescent="0.25">
      <c r="C179" s="5"/>
      <c r="D179" s="3"/>
      <c r="E179" s="3"/>
      <c r="F179" s="4"/>
    </row>
    <row r="180" spans="3:6" x14ac:dyDescent="0.25">
      <c r="C180" s="5"/>
      <c r="D180" s="3"/>
      <c r="E180" s="3"/>
      <c r="F180" s="4"/>
    </row>
    <row r="181" spans="3:6" x14ac:dyDescent="0.25">
      <c r="C181" s="5"/>
      <c r="D181" s="3"/>
      <c r="E181" s="3"/>
      <c r="F181" s="4"/>
    </row>
    <row r="182" spans="3:6" x14ac:dyDescent="0.25">
      <c r="C182" s="5"/>
      <c r="D182" s="3"/>
      <c r="E182" s="3"/>
      <c r="F182" s="4"/>
    </row>
    <row r="183" spans="3:6" x14ac:dyDescent="0.25">
      <c r="C183" s="5"/>
      <c r="D183" s="6"/>
      <c r="E183" s="6"/>
      <c r="F183" s="6"/>
    </row>
    <row r="185" spans="3:6" x14ac:dyDescent="0.25">
      <c r="C185" s="2"/>
      <c r="D185" s="3"/>
      <c r="E185" s="3"/>
      <c r="F185" s="4"/>
    </row>
    <row r="186" spans="3:6" x14ac:dyDescent="0.25">
      <c r="C186" s="5"/>
      <c r="D186" s="3"/>
      <c r="E186" s="3"/>
      <c r="F186" s="4"/>
    </row>
    <row r="187" spans="3:6" x14ac:dyDescent="0.25">
      <c r="C187" s="5"/>
      <c r="D187" s="3"/>
      <c r="E187" s="3"/>
      <c r="F187" s="4"/>
    </row>
    <row r="188" spans="3:6" x14ac:dyDescent="0.25">
      <c r="C188" s="5"/>
      <c r="D188" s="3"/>
      <c r="E188" s="3"/>
      <c r="F188" s="4"/>
    </row>
    <row r="189" spans="3:6" x14ac:dyDescent="0.25">
      <c r="C189" s="5"/>
      <c r="D189" s="3"/>
      <c r="E189" s="3"/>
      <c r="F189" s="4"/>
    </row>
    <row r="190" spans="3:6" x14ac:dyDescent="0.25">
      <c r="C190" s="5"/>
      <c r="D190" s="3"/>
      <c r="E190" s="3"/>
      <c r="F190" s="4"/>
    </row>
    <row r="191" spans="3:6" x14ac:dyDescent="0.25">
      <c r="C191" s="5"/>
      <c r="D191" s="3"/>
      <c r="E191" s="3"/>
      <c r="F191" s="4"/>
    </row>
    <row r="192" spans="3:6" x14ac:dyDescent="0.25">
      <c r="C192" s="5"/>
      <c r="D192" s="3"/>
      <c r="E192" s="3"/>
      <c r="F192" s="4"/>
    </row>
    <row r="193" spans="3:6" x14ac:dyDescent="0.25">
      <c r="C193" s="5"/>
      <c r="D193" s="3"/>
      <c r="E193" s="3"/>
      <c r="F193" s="4"/>
    </row>
    <row r="194" spans="3:6" x14ac:dyDescent="0.25">
      <c r="C194" s="5"/>
      <c r="D194" s="3"/>
      <c r="E194" s="3"/>
      <c r="F194" s="4"/>
    </row>
    <row r="195" spans="3:6" x14ac:dyDescent="0.25">
      <c r="C195" s="5"/>
      <c r="D195" s="3"/>
      <c r="E195" s="3"/>
      <c r="F195" s="4"/>
    </row>
    <row r="196" spans="3:6" x14ac:dyDescent="0.25">
      <c r="C196" s="5"/>
      <c r="D196" s="3"/>
      <c r="E196" s="3"/>
      <c r="F196" s="4"/>
    </row>
    <row r="197" spans="3:6" x14ac:dyDescent="0.25">
      <c r="C197" s="5"/>
      <c r="D197" s="6"/>
      <c r="E197" s="6"/>
      <c r="F197" s="6"/>
    </row>
    <row r="199" spans="3:6" x14ac:dyDescent="0.25">
      <c r="C199" s="2"/>
      <c r="D199" s="3"/>
      <c r="E199" s="3"/>
      <c r="F199" s="4"/>
    </row>
    <row r="200" spans="3:6" x14ac:dyDescent="0.25">
      <c r="C200" s="5"/>
      <c r="D200" s="3"/>
      <c r="E200" s="3"/>
      <c r="F200" s="4"/>
    </row>
    <row r="201" spans="3:6" x14ac:dyDescent="0.25">
      <c r="C201" s="5"/>
      <c r="D201" s="3"/>
      <c r="E201" s="3"/>
      <c r="F201" s="4"/>
    </row>
    <row r="202" spans="3:6" x14ac:dyDescent="0.25">
      <c r="C202" s="5"/>
      <c r="D202" s="3"/>
      <c r="E202" s="3"/>
      <c r="F202" s="4"/>
    </row>
    <row r="203" spans="3:6" x14ac:dyDescent="0.25">
      <c r="C203" s="5"/>
      <c r="D203" s="3"/>
      <c r="E203" s="3"/>
      <c r="F203" s="4"/>
    </row>
    <row r="204" spans="3:6" x14ac:dyDescent="0.25">
      <c r="C204" s="5"/>
      <c r="D204" s="3"/>
      <c r="E204" s="3"/>
      <c r="F204" s="4"/>
    </row>
    <row r="205" spans="3:6" x14ac:dyDescent="0.25">
      <c r="C205" s="5"/>
      <c r="D205" s="3"/>
      <c r="E205" s="3"/>
      <c r="F205" s="4"/>
    </row>
    <row r="206" spans="3:6" x14ac:dyDescent="0.25">
      <c r="C206" s="5"/>
      <c r="D206" s="3"/>
      <c r="E206" s="3"/>
      <c r="F206" s="4"/>
    </row>
    <row r="207" spans="3:6" x14ac:dyDescent="0.25">
      <c r="C207" s="5"/>
      <c r="D207" s="3"/>
      <c r="E207" s="3"/>
      <c r="F207" s="4"/>
    </row>
    <row r="208" spans="3:6" x14ac:dyDescent="0.25">
      <c r="C208" s="5"/>
      <c r="D208" s="3"/>
      <c r="E208" s="3"/>
      <c r="F208" s="4"/>
    </row>
    <row r="209" spans="3:6" x14ac:dyDescent="0.25">
      <c r="C209" s="5"/>
      <c r="D209" s="3"/>
      <c r="E209" s="3"/>
      <c r="F209" s="4"/>
    </row>
    <row r="210" spans="3:6" x14ac:dyDescent="0.25">
      <c r="C210" s="5"/>
      <c r="D210" s="3"/>
      <c r="E210" s="3"/>
      <c r="F210" s="4"/>
    </row>
    <row r="211" spans="3:6" x14ac:dyDescent="0.25">
      <c r="C211" s="5"/>
      <c r="D211" s="6"/>
      <c r="E211" s="6"/>
      <c r="F211" s="6"/>
    </row>
  </sheetData>
  <phoneticPr fontId="0" type="noConversion"/>
  <printOptions gridLines="1" gridLinesSet="0"/>
  <pageMargins left="0.75" right="0.75" top="1" bottom="1" header="0.5" footer="0.5"/>
  <pageSetup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980DEED3563449AC150862600434B" ma:contentTypeVersion="0" ma:contentTypeDescription="Create a new document." ma:contentTypeScope="" ma:versionID="b24a4c4c6258b125c4283c16619932e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88625efe27753f384fcf0fd1adb6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9574D6-F03F-440A-B051-EE89C0E6BB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CF7A30-04EB-47A6-BDED-4914CCD85C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C7C6E-353F-4168-827E-51D4B92AFADA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AMORTT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Goodwin</dc:creator>
  <cp:lastModifiedBy>Don Guy</cp:lastModifiedBy>
  <cp:lastPrinted>2010-03-09T22:37:00Z</cp:lastPrinted>
  <dcterms:created xsi:type="dcterms:W3CDTF">2001-12-04T03:33:08Z</dcterms:created>
  <dcterms:modified xsi:type="dcterms:W3CDTF">2024-12-28T22:22:37Z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0x010100F5C980DEED3563449AC150862600434B</vt:lpwstr>
  </property>
</Properties>
</file>